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АЛЬНА\ОГЛЯДИ\ОГЛЯД 2024\"/>
    </mc:Choice>
  </mc:AlternateContent>
  <bookViews>
    <workbookView xWindow="-120" yWindow="-120" windowWidth="29040" windowHeight="15720" tabRatio="558"/>
  </bookViews>
  <sheets>
    <sheet name="Лист1" sheetId="1" r:id="rId1"/>
    <sheet name="Лист2" sheetId="2" r:id="rId2"/>
    <sheet name="Лист3" sheetId="3" r:id="rId3"/>
  </sheets>
  <definedNames>
    <definedName name="_Toc531271447" localSheetId="1">Лист2!$A$260</definedName>
    <definedName name="_Toc531271448" localSheetId="1">Лист2!$A$286</definedName>
    <definedName name="_Toc531271465" localSheetId="2">Лист3!#REF!</definedName>
    <definedName name="_Toc531271468" localSheetId="2">Лист3!#REF!</definedName>
    <definedName name="_xlnm.Print_Area" localSheetId="0">Лист1!$A$1:$M$40</definedName>
    <definedName name="_xlnm.Print_Area" localSheetId="1">Лист2!$A$1:$L$300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8" i="3" l="1"/>
  <c r="L134" i="2" l="1"/>
  <c r="K87" i="2" l="1"/>
  <c r="H418" i="3" l="1"/>
  <c r="J417" i="3"/>
  <c r="J418" i="3" s="1"/>
  <c r="C23" i="3"/>
  <c r="K23" i="2" l="1"/>
  <c r="J819" i="3" l="1"/>
  <c r="J818" i="3"/>
  <c r="K207" i="2"/>
  <c r="K256" i="2" l="1"/>
  <c r="L32" i="1" l="1"/>
  <c r="L9" i="1"/>
  <c r="K18" i="2"/>
  <c r="L40" i="1" l="1"/>
  <c r="L38" i="1"/>
  <c r="L285" i="2"/>
  <c r="J285" i="2"/>
  <c r="I285" i="2"/>
  <c r="G285" i="2"/>
  <c r="E285" i="2"/>
  <c r="C285" i="2"/>
  <c r="K284" i="2"/>
  <c r="J1084" i="3"/>
  <c r="K253" i="2"/>
  <c r="K250" i="2"/>
  <c r="K249" i="2"/>
  <c r="K229" i="2" l="1"/>
  <c r="K224" i="2"/>
  <c r="K213" i="2"/>
  <c r="K203" i="2" l="1"/>
  <c r="L225" i="2"/>
  <c r="D225" i="2"/>
  <c r="C225" i="2"/>
  <c r="K179" i="2"/>
  <c r="J656" i="3"/>
  <c r="L21" i="1" l="1"/>
  <c r="J134" i="2"/>
  <c r="I134" i="2"/>
  <c r="H134" i="2"/>
  <c r="G134" i="2"/>
  <c r="F134" i="2"/>
  <c r="E134" i="2"/>
  <c r="C134" i="2"/>
  <c r="K129" i="2"/>
  <c r="K134" i="2" s="1"/>
  <c r="L17" i="1"/>
  <c r="C114" i="2"/>
  <c r="D114" i="2"/>
  <c r="G114" i="2"/>
  <c r="I114" i="2"/>
  <c r="J114" i="2"/>
  <c r="L114" i="2"/>
  <c r="K113" i="2"/>
  <c r="K111" i="2"/>
  <c r="D100" i="2"/>
  <c r="L14" i="1"/>
  <c r="F94" i="2"/>
  <c r="E94" i="2"/>
  <c r="D94" i="2"/>
  <c r="K89" i="2"/>
  <c r="K86" i="2"/>
  <c r="L12" i="1"/>
  <c r="K75" i="2"/>
  <c r="J69" i="2"/>
  <c r="D69" i="2"/>
  <c r="K63" i="2"/>
  <c r="K57" i="2"/>
  <c r="K114" i="2" l="1"/>
  <c r="J54" i="2"/>
  <c r="H54" i="2"/>
  <c r="F54" i="2"/>
  <c r="D54" i="2"/>
  <c r="K51" i="2"/>
  <c r="K50" i="2"/>
  <c r="J45" i="2"/>
  <c r="K40" i="2"/>
  <c r="K21" i="2"/>
  <c r="K16" i="2"/>
  <c r="K15" i="2"/>
  <c r="K54" i="2" l="1"/>
  <c r="C1217" i="3"/>
  <c r="K756" i="3"/>
  <c r="J756" i="3"/>
  <c r="C756" i="3"/>
  <c r="J307" i="3"/>
  <c r="J304" i="3"/>
  <c r="J864" i="3"/>
  <c r="D290" i="3" l="1"/>
  <c r="C290" i="3"/>
  <c r="H290" i="3"/>
  <c r="J289" i="3"/>
  <c r="F290" i="3"/>
  <c r="K290" i="3"/>
  <c r="J287" i="3"/>
  <c r="J286" i="3"/>
  <c r="C890" i="3" l="1"/>
  <c r="K450" i="3" l="1"/>
  <c r="H450" i="3"/>
  <c r="G450" i="3"/>
  <c r="F450" i="3"/>
  <c r="E450" i="3"/>
  <c r="D450" i="3"/>
  <c r="C450" i="3"/>
  <c r="J447" i="3" l="1"/>
  <c r="J444" i="3"/>
  <c r="J488" i="3" l="1"/>
  <c r="J489" i="3" s="1"/>
  <c r="I489" i="3"/>
  <c r="C489" i="3"/>
  <c r="K489" i="3"/>
  <c r="D93" i="3" l="1"/>
  <c r="C93" i="3"/>
  <c r="K1053" i="3"/>
  <c r="J1051" i="3"/>
  <c r="J1050" i="3"/>
  <c r="J1049" i="3"/>
  <c r="J1052" i="3"/>
  <c r="J480" i="3" l="1"/>
  <c r="H481" i="3"/>
  <c r="F481" i="3"/>
  <c r="F432" i="3"/>
  <c r="K274" i="3"/>
  <c r="H274" i="3"/>
  <c r="F274" i="3"/>
  <c r="D274" i="3"/>
  <c r="J273" i="3"/>
  <c r="J274" i="3" s="1"/>
  <c r="I197" i="3"/>
  <c r="J256" i="3" l="1"/>
  <c r="J779" i="3" l="1"/>
  <c r="K251" i="3"/>
  <c r="H251" i="3"/>
  <c r="F251" i="3"/>
  <c r="D251" i="3"/>
  <c r="J250" i="3"/>
  <c r="J247" i="3" l="1"/>
  <c r="H414" i="3"/>
  <c r="J413" i="3"/>
  <c r="J414" i="3" s="1"/>
  <c r="K30" i="3" l="1"/>
  <c r="I30" i="3"/>
  <c r="D30" i="3"/>
  <c r="C30" i="3"/>
  <c r="J29" i="3"/>
  <c r="K528" i="3"/>
  <c r="I528" i="3"/>
  <c r="D528" i="3"/>
  <c r="I774" i="3"/>
  <c r="K774" i="3"/>
  <c r="D774" i="3"/>
  <c r="K345" i="3" l="1"/>
  <c r="H345" i="3"/>
  <c r="F345" i="3"/>
  <c r="J344" i="3"/>
  <c r="J343" i="3"/>
  <c r="J345" i="3" l="1"/>
  <c r="J972" i="3" l="1"/>
  <c r="H659" i="3"/>
  <c r="G659" i="3"/>
  <c r="F659" i="3"/>
  <c r="E659" i="3"/>
  <c r="D659" i="3"/>
  <c r="K659" i="3"/>
  <c r="J658" i="3"/>
  <c r="J659" i="3" s="1"/>
  <c r="H1180" i="3" l="1"/>
  <c r="J1180" i="3" s="1"/>
  <c r="F1180" i="3"/>
  <c r="J1179" i="3"/>
  <c r="J1058" i="3" l="1"/>
  <c r="H298" i="3" l="1"/>
  <c r="K298" i="3"/>
  <c r="F298" i="3"/>
  <c r="D298" i="3"/>
  <c r="J297" i="3"/>
  <c r="J202" i="3" l="1"/>
  <c r="L10" i="1" l="1"/>
  <c r="C470" i="3"/>
  <c r="C385" i="3"/>
  <c r="C1159" i="3" l="1"/>
  <c r="K187" i="2"/>
  <c r="C116" i="3"/>
  <c r="J711" i="3"/>
  <c r="J394" i="3" l="1"/>
  <c r="J55" i="3" l="1"/>
  <c r="J56" i="3" s="1"/>
  <c r="K56" i="3"/>
  <c r="I56" i="3"/>
  <c r="D56" i="3"/>
  <c r="J966" i="3" l="1"/>
  <c r="J377" i="3"/>
  <c r="L108" i="2" l="1"/>
  <c r="I108" i="2"/>
  <c r="K107" i="2"/>
  <c r="J108" i="2"/>
  <c r="K106" i="2"/>
  <c r="J495" i="3"/>
  <c r="J499" i="3" s="1"/>
  <c r="I499" i="3"/>
  <c r="J502" i="3"/>
  <c r="J503" i="3" s="1"/>
  <c r="H503" i="3"/>
  <c r="G432" i="3"/>
  <c r="K718" i="3"/>
  <c r="E718" i="3"/>
  <c r="D718" i="3"/>
  <c r="J1112" i="3"/>
  <c r="J1115" i="3" s="1"/>
  <c r="D333" i="3"/>
  <c r="F333" i="3"/>
  <c r="K333" i="3"/>
  <c r="H333" i="3"/>
  <c r="K212" i="2"/>
  <c r="E309" i="3"/>
  <c r="K58" i="2"/>
  <c r="J869" i="3"/>
  <c r="J870" i="3" s="1"/>
  <c r="J308" i="3"/>
  <c r="J303" i="3"/>
  <c r="J306" i="3"/>
  <c r="J305" i="3"/>
  <c r="K217" i="2"/>
  <c r="K915" i="3"/>
  <c r="H915" i="3"/>
  <c r="C915" i="3"/>
  <c r="K215" i="2"/>
  <c r="C898" i="3"/>
  <c r="J896" i="3"/>
  <c r="K432" i="3"/>
  <c r="I432" i="3"/>
  <c r="H432" i="3"/>
  <c r="E432" i="3"/>
  <c r="D432" i="3"/>
  <c r="K165" i="2"/>
  <c r="K292" i="2"/>
  <c r="J1209" i="3"/>
  <c r="I1210" i="3"/>
  <c r="K214" i="2"/>
  <c r="K91" i="2"/>
  <c r="J448" i="3"/>
  <c r="J445" i="3"/>
  <c r="K60" i="2"/>
  <c r="H327" i="3"/>
  <c r="G327" i="3"/>
  <c r="E327" i="3"/>
  <c r="D327" i="3"/>
  <c r="J323" i="3"/>
  <c r="J320" i="3"/>
  <c r="K210" i="3"/>
  <c r="J210" i="3"/>
  <c r="G210" i="3"/>
  <c r="F210" i="3"/>
  <c r="E210" i="3"/>
  <c r="D210" i="3"/>
  <c r="K24" i="2"/>
  <c r="K35" i="2" s="1"/>
  <c r="K1177" i="3"/>
  <c r="I1177" i="3"/>
  <c r="D1177" i="3"/>
  <c r="J1176" i="3"/>
  <c r="J1174" i="3"/>
  <c r="J1175" i="3"/>
  <c r="J1173" i="3"/>
  <c r="K90" i="2"/>
  <c r="K94" i="2" s="1"/>
  <c r="K59" i="2"/>
  <c r="K316" i="3"/>
  <c r="I316" i="3"/>
  <c r="H316" i="3"/>
  <c r="F316" i="3"/>
  <c r="D316" i="3"/>
  <c r="J314" i="3"/>
  <c r="G316" i="3"/>
  <c r="J894" i="3"/>
  <c r="E109" i="3"/>
  <c r="D109" i="3"/>
  <c r="J330" i="3"/>
  <c r="J332" i="3"/>
  <c r="J331" i="3"/>
  <c r="J724" i="3"/>
  <c r="K290" i="2"/>
  <c r="J1198" i="3"/>
  <c r="J1199" i="3" s="1"/>
  <c r="H1199" i="3"/>
  <c r="F1199" i="3"/>
  <c r="K1199" i="3"/>
  <c r="D1199" i="3"/>
  <c r="K222" i="2"/>
  <c r="K56" i="2"/>
  <c r="J288" i="3"/>
  <c r="J285" i="3"/>
  <c r="J284" i="3"/>
  <c r="K163" i="2"/>
  <c r="K167" i="2"/>
  <c r="J615" i="3"/>
  <c r="J616" i="3" s="1"/>
  <c r="K616" i="3"/>
  <c r="H616" i="3"/>
  <c r="F616" i="3"/>
  <c r="D616" i="3"/>
  <c r="K493" i="3"/>
  <c r="J493" i="3"/>
  <c r="C493" i="3"/>
  <c r="K66" i="2"/>
  <c r="J363" i="3"/>
  <c r="K367" i="3"/>
  <c r="F367" i="3"/>
  <c r="J366" i="3"/>
  <c r="J365" i="3"/>
  <c r="K216" i="2"/>
  <c r="J904" i="3"/>
  <c r="J906" i="3" s="1"/>
  <c r="K62" i="2"/>
  <c r="J338" i="3"/>
  <c r="J337" i="3"/>
  <c r="C870" i="3"/>
  <c r="K185" i="2"/>
  <c r="K194" i="2" s="1"/>
  <c r="K282" i="2"/>
  <c r="H1171" i="3"/>
  <c r="J1171" i="3" s="1"/>
  <c r="F1171" i="3"/>
  <c r="J1170" i="3"/>
  <c r="K210" i="2"/>
  <c r="J844" i="3"/>
  <c r="J851" i="3" s="1"/>
  <c r="J295" i="3"/>
  <c r="J294" i="3"/>
  <c r="J71" i="3"/>
  <c r="J78" i="3" s="1"/>
  <c r="K248" i="2"/>
  <c r="K205" i="2"/>
  <c r="K225" i="2" s="1"/>
  <c r="J798" i="3"/>
  <c r="J802" i="3" s="1"/>
  <c r="K52" i="2"/>
  <c r="J257" i="3"/>
  <c r="J255" i="3"/>
  <c r="J254" i="3"/>
  <c r="K246" i="2"/>
  <c r="J1030" i="3"/>
  <c r="J1032" i="3" s="1"/>
  <c r="J782" i="3"/>
  <c r="J783" i="3"/>
  <c r="J780" i="3"/>
  <c r="J778" i="3"/>
  <c r="E114" i="2"/>
  <c r="H485" i="3"/>
  <c r="F485" i="3"/>
  <c r="D485" i="3"/>
  <c r="K485" i="3"/>
  <c r="J485" i="3"/>
  <c r="J248" i="3"/>
  <c r="K49" i="2"/>
  <c r="J235" i="3"/>
  <c r="J817" i="3"/>
  <c r="J820" i="3" s="1"/>
  <c r="J1193" i="3"/>
  <c r="J1194" i="3" s="1"/>
  <c r="J989" i="3"/>
  <c r="C481" i="3"/>
  <c r="K481" i="3"/>
  <c r="J481" i="3"/>
  <c r="I481" i="3"/>
  <c r="K475" i="3"/>
  <c r="H475" i="3"/>
  <c r="F475" i="3"/>
  <c r="J428" i="3"/>
  <c r="J48" i="3"/>
  <c r="K67" i="2"/>
  <c r="J372" i="3"/>
  <c r="J373" i="3" s="1"/>
  <c r="D1122" i="3"/>
  <c r="K223" i="2"/>
  <c r="K967" i="3"/>
  <c r="C967" i="3"/>
  <c r="D967" i="3"/>
  <c r="F967" i="3"/>
  <c r="H967" i="3"/>
  <c r="I967" i="3"/>
  <c r="J963" i="3"/>
  <c r="J967" i="3" s="1"/>
  <c r="E69" i="2"/>
  <c r="K378" i="3"/>
  <c r="J378" i="3"/>
  <c r="H378" i="3"/>
  <c r="F378" i="3"/>
  <c r="D378" i="3"/>
  <c r="H794" i="3"/>
  <c r="C794" i="3"/>
  <c r="I827" i="3"/>
  <c r="K688" i="3"/>
  <c r="G688" i="3"/>
  <c r="H280" i="3"/>
  <c r="G629" i="3"/>
  <c r="I35" i="2"/>
  <c r="E35" i="2"/>
  <c r="H367" i="3"/>
  <c r="J367" i="3" s="1"/>
  <c r="J722" i="3"/>
  <c r="J350" i="3"/>
  <c r="K1210" i="3"/>
  <c r="H1210" i="3"/>
  <c r="G1210" i="3"/>
  <c r="F1210" i="3"/>
  <c r="E1210" i="3"/>
  <c r="C1210" i="3"/>
  <c r="J1208" i="3"/>
  <c r="J887" i="3"/>
  <c r="J886" i="3"/>
  <c r="J884" i="3"/>
  <c r="J883" i="3"/>
  <c r="J403" i="3"/>
  <c r="J322" i="3"/>
  <c r="J321" i="3"/>
  <c r="J435" i="3"/>
  <c r="J315" i="3"/>
  <c r="E688" i="3"/>
  <c r="D688" i="3"/>
  <c r="K280" i="3"/>
  <c r="J279" i="3"/>
  <c r="J233" i="3"/>
  <c r="I109" i="3"/>
  <c r="J92" i="3"/>
  <c r="C35" i="2"/>
  <c r="D35" i="2"/>
  <c r="F35" i="2"/>
  <c r="G35" i="2"/>
  <c r="H35" i="2"/>
  <c r="J35" i="2"/>
  <c r="L35" i="2"/>
  <c r="K39" i="2"/>
  <c r="C45" i="2"/>
  <c r="D45" i="2"/>
  <c r="E45" i="2"/>
  <c r="F45" i="2"/>
  <c r="G45" i="2"/>
  <c r="H45" i="2"/>
  <c r="I45" i="2"/>
  <c r="K45" i="2"/>
  <c r="L45" i="2"/>
  <c r="C69" i="2"/>
  <c r="F69" i="2"/>
  <c r="G69" i="2"/>
  <c r="H69" i="2"/>
  <c r="I69" i="2"/>
  <c r="L69" i="2"/>
  <c r="C76" i="2"/>
  <c r="D76" i="2"/>
  <c r="G76" i="2"/>
  <c r="I76" i="2"/>
  <c r="K76" i="2"/>
  <c r="L76" i="2"/>
  <c r="D81" i="2"/>
  <c r="G81" i="2"/>
  <c r="I81" i="2"/>
  <c r="L81" i="2"/>
  <c r="C94" i="2"/>
  <c r="G94" i="2"/>
  <c r="H94" i="2"/>
  <c r="I94" i="2"/>
  <c r="J94" i="2"/>
  <c r="L94" i="2"/>
  <c r="C100" i="2"/>
  <c r="G100" i="2"/>
  <c r="I100" i="2"/>
  <c r="K100" i="2"/>
  <c r="L100" i="2"/>
  <c r="C125" i="2"/>
  <c r="E125" i="2"/>
  <c r="G125" i="2"/>
  <c r="I125" i="2"/>
  <c r="K125" i="2"/>
  <c r="L125" i="2"/>
  <c r="C139" i="2"/>
  <c r="E139" i="2"/>
  <c r="F139" i="2"/>
  <c r="H139" i="2"/>
  <c r="K139" i="2"/>
  <c r="L139" i="2"/>
  <c r="C144" i="2"/>
  <c r="G144" i="2"/>
  <c r="I144" i="2"/>
  <c r="K144" i="2"/>
  <c r="L144" i="2"/>
  <c r="C152" i="2"/>
  <c r="E152" i="2"/>
  <c r="G152" i="2"/>
  <c r="I152" i="2"/>
  <c r="K152" i="2"/>
  <c r="L152" i="2"/>
  <c r="E158" i="2"/>
  <c r="F158" i="2"/>
  <c r="H158" i="2"/>
  <c r="C167" i="2"/>
  <c r="E167" i="2"/>
  <c r="F167" i="2"/>
  <c r="G167" i="2"/>
  <c r="H167" i="2"/>
  <c r="I167" i="2"/>
  <c r="J167" i="2"/>
  <c r="L167" i="2"/>
  <c r="C173" i="2"/>
  <c r="E173" i="2"/>
  <c r="G173" i="2"/>
  <c r="I173" i="2"/>
  <c r="K173" i="2"/>
  <c r="L173" i="2"/>
  <c r="C194" i="2"/>
  <c r="D194" i="2"/>
  <c r="E194" i="2"/>
  <c r="F194" i="2"/>
  <c r="G194" i="2"/>
  <c r="H194" i="2"/>
  <c r="I194" i="2"/>
  <c r="L194" i="2"/>
  <c r="E225" i="2"/>
  <c r="F225" i="2"/>
  <c r="G225" i="2"/>
  <c r="H225" i="2"/>
  <c r="I225" i="2"/>
  <c r="J225" i="2"/>
  <c r="C234" i="2"/>
  <c r="D234" i="2"/>
  <c r="E234" i="2"/>
  <c r="F234" i="2"/>
  <c r="G234" i="2"/>
  <c r="H234" i="2"/>
  <c r="I234" i="2"/>
  <c r="J234" i="2"/>
  <c r="K234" i="2"/>
  <c r="L234" i="2"/>
  <c r="C241" i="2"/>
  <c r="G241" i="2"/>
  <c r="I241" i="2"/>
  <c r="K241" i="2"/>
  <c r="L241" i="2"/>
  <c r="K245" i="2"/>
  <c r="K258" i="2" s="1"/>
  <c r="C258" i="2"/>
  <c r="D258" i="2"/>
  <c r="E258" i="2"/>
  <c r="F258" i="2"/>
  <c r="G258" i="2"/>
  <c r="H258" i="2"/>
  <c r="I258" i="2"/>
  <c r="J258" i="2"/>
  <c r="L258" i="2"/>
  <c r="D264" i="2"/>
  <c r="E264" i="2"/>
  <c r="G264" i="2"/>
  <c r="I264" i="2"/>
  <c r="J264" i="2"/>
  <c r="K264" i="2"/>
  <c r="L264" i="2"/>
  <c r="C273" i="2"/>
  <c r="D273" i="2"/>
  <c r="E273" i="2"/>
  <c r="F273" i="2"/>
  <c r="H273" i="2"/>
  <c r="J273" i="2"/>
  <c r="K273" i="2"/>
  <c r="L273" i="2"/>
  <c r="C278" i="2"/>
  <c r="E278" i="2"/>
  <c r="G278" i="2"/>
  <c r="I278" i="2"/>
  <c r="L278" i="2"/>
  <c r="K283" i="2"/>
  <c r="C294" i="2"/>
  <c r="D294" i="2"/>
  <c r="E294" i="2"/>
  <c r="F294" i="2"/>
  <c r="G294" i="2"/>
  <c r="H294" i="2"/>
  <c r="I294" i="2"/>
  <c r="J294" i="2"/>
  <c r="L294" i="2"/>
  <c r="E300" i="2"/>
  <c r="G300" i="2"/>
  <c r="I300" i="2"/>
  <c r="J17" i="3"/>
  <c r="J23" i="3" s="1"/>
  <c r="D23" i="3"/>
  <c r="E23" i="3"/>
  <c r="F23" i="3"/>
  <c r="G23" i="3"/>
  <c r="H23" i="3"/>
  <c r="I23" i="3"/>
  <c r="K23" i="3"/>
  <c r="J27" i="3"/>
  <c r="J30" i="3" s="1"/>
  <c r="D35" i="3"/>
  <c r="F35" i="3"/>
  <c r="H35" i="3"/>
  <c r="J35" i="3"/>
  <c r="K35" i="3"/>
  <c r="D42" i="3"/>
  <c r="I42" i="3"/>
  <c r="J42" i="3"/>
  <c r="K42" i="3"/>
  <c r="J47" i="3"/>
  <c r="D51" i="3"/>
  <c r="E51" i="3"/>
  <c r="F51" i="3"/>
  <c r="G51" i="3"/>
  <c r="H51" i="3"/>
  <c r="I51" i="3"/>
  <c r="K51" i="3"/>
  <c r="D66" i="3"/>
  <c r="E66" i="3"/>
  <c r="F66" i="3"/>
  <c r="G66" i="3"/>
  <c r="H66" i="3"/>
  <c r="I66" i="3"/>
  <c r="J66" i="3"/>
  <c r="K66" i="3"/>
  <c r="E78" i="3"/>
  <c r="F78" i="3"/>
  <c r="G78" i="3"/>
  <c r="H78" i="3"/>
  <c r="I78" i="3"/>
  <c r="J89" i="3"/>
  <c r="J90" i="3"/>
  <c r="J91" i="3"/>
  <c r="H93" i="3"/>
  <c r="I93" i="3"/>
  <c r="K93" i="3"/>
  <c r="J98" i="3"/>
  <c r="J99" i="3"/>
  <c r="J100" i="3"/>
  <c r="J101" i="3"/>
  <c r="J102" i="3"/>
  <c r="J103" i="3"/>
  <c r="D104" i="3"/>
  <c r="E104" i="3"/>
  <c r="F104" i="3"/>
  <c r="G104" i="3"/>
  <c r="H104" i="3"/>
  <c r="I104" i="3"/>
  <c r="K104" i="3"/>
  <c r="J109" i="3"/>
  <c r="K109" i="3"/>
  <c r="D116" i="3"/>
  <c r="I116" i="3"/>
  <c r="J116" i="3"/>
  <c r="K116" i="3"/>
  <c r="J120" i="3"/>
  <c r="J121" i="3"/>
  <c r="J122" i="3"/>
  <c r="J123" i="3"/>
  <c r="D124" i="3"/>
  <c r="I124" i="3"/>
  <c r="K124" i="3"/>
  <c r="J128" i="3"/>
  <c r="J129" i="3"/>
  <c r="J130" i="3"/>
  <c r="D131" i="3"/>
  <c r="E131" i="3"/>
  <c r="G131" i="3"/>
  <c r="I131" i="3"/>
  <c r="K131" i="3"/>
  <c r="D142" i="3"/>
  <c r="E142" i="3"/>
  <c r="F142" i="3"/>
  <c r="G142" i="3"/>
  <c r="H142" i="3"/>
  <c r="I142" i="3"/>
  <c r="J142" i="3"/>
  <c r="K142" i="3"/>
  <c r="J148" i="3"/>
  <c r="J151" i="3"/>
  <c r="D152" i="3"/>
  <c r="E152" i="3"/>
  <c r="F152" i="3"/>
  <c r="G152" i="3"/>
  <c r="H152" i="3"/>
  <c r="I152" i="3"/>
  <c r="K152" i="3"/>
  <c r="D159" i="3"/>
  <c r="G159" i="3"/>
  <c r="H159" i="3"/>
  <c r="I159" i="3"/>
  <c r="J159" i="3"/>
  <c r="K159" i="3"/>
  <c r="D167" i="3"/>
  <c r="F167" i="3"/>
  <c r="I167" i="3"/>
  <c r="J167" i="3"/>
  <c r="K167" i="3"/>
  <c r="D175" i="3"/>
  <c r="F175" i="3"/>
  <c r="H175" i="3"/>
  <c r="J175" i="3"/>
  <c r="K175" i="3"/>
  <c r="D181" i="3"/>
  <c r="E181" i="3"/>
  <c r="F181" i="3"/>
  <c r="G181" i="3"/>
  <c r="H181" i="3"/>
  <c r="J181" i="3"/>
  <c r="K181" i="3"/>
  <c r="D188" i="3"/>
  <c r="E188" i="3"/>
  <c r="F188" i="3"/>
  <c r="G188" i="3"/>
  <c r="H188" i="3"/>
  <c r="J188" i="3"/>
  <c r="K188" i="3"/>
  <c r="J193" i="3"/>
  <c r="J195" i="3"/>
  <c r="J196" i="3"/>
  <c r="E197" i="3"/>
  <c r="F197" i="3"/>
  <c r="G197" i="3"/>
  <c r="H197" i="3"/>
  <c r="K197" i="3"/>
  <c r="E202" i="3"/>
  <c r="G202" i="3"/>
  <c r="K202" i="3"/>
  <c r="J214" i="3"/>
  <c r="J215" i="3" s="1"/>
  <c r="D215" i="3"/>
  <c r="F215" i="3"/>
  <c r="H215" i="3"/>
  <c r="K215" i="3"/>
  <c r="D224" i="3"/>
  <c r="E224" i="3"/>
  <c r="F224" i="3"/>
  <c r="G224" i="3"/>
  <c r="H224" i="3"/>
  <c r="J224" i="3"/>
  <c r="K224" i="3"/>
  <c r="J231" i="3"/>
  <c r="J232" i="3"/>
  <c r="J234" i="3"/>
  <c r="H236" i="3"/>
  <c r="J236" i="3" s="1"/>
  <c r="D237" i="3"/>
  <c r="E237" i="3"/>
  <c r="F237" i="3"/>
  <c r="G237" i="3"/>
  <c r="K237" i="3"/>
  <c r="J240" i="3"/>
  <c r="J241" i="3"/>
  <c r="J242" i="3"/>
  <c r="J243" i="3"/>
  <c r="D244" i="3"/>
  <c r="E244" i="3"/>
  <c r="F244" i="3"/>
  <c r="G244" i="3"/>
  <c r="H244" i="3"/>
  <c r="K244" i="3"/>
  <c r="J249" i="3"/>
  <c r="D258" i="3"/>
  <c r="E258" i="3"/>
  <c r="F258" i="3"/>
  <c r="G258" i="3"/>
  <c r="H258" i="3"/>
  <c r="K258" i="3"/>
  <c r="D269" i="3"/>
  <c r="E269" i="3"/>
  <c r="F269" i="3"/>
  <c r="G269" i="3"/>
  <c r="H269" i="3"/>
  <c r="J269" i="3"/>
  <c r="K269" i="3"/>
  <c r="D280" i="3"/>
  <c r="F280" i="3"/>
  <c r="D309" i="3"/>
  <c r="F309" i="3"/>
  <c r="G309" i="3"/>
  <c r="H309" i="3"/>
  <c r="K309" i="3"/>
  <c r="J313" i="3"/>
  <c r="J324" i="3"/>
  <c r="J325" i="3"/>
  <c r="J326" i="3"/>
  <c r="F327" i="3"/>
  <c r="K327" i="3"/>
  <c r="D339" i="3"/>
  <c r="F339" i="3"/>
  <c r="H339" i="3"/>
  <c r="K339" i="3"/>
  <c r="J349" i="3"/>
  <c r="J351" i="3"/>
  <c r="D352" i="3"/>
  <c r="F352" i="3"/>
  <c r="H352" i="3"/>
  <c r="K352" i="3"/>
  <c r="D359" i="3"/>
  <c r="F359" i="3"/>
  <c r="H359" i="3"/>
  <c r="J359" i="3"/>
  <c r="K359" i="3"/>
  <c r="J364" i="3"/>
  <c r="D373" i="3"/>
  <c r="E373" i="3"/>
  <c r="F373" i="3"/>
  <c r="G373" i="3"/>
  <c r="H373" i="3"/>
  <c r="K373" i="3"/>
  <c r="J384" i="3"/>
  <c r="J385" i="3" s="1"/>
  <c r="F385" i="3"/>
  <c r="H385" i="3"/>
  <c r="K385" i="3"/>
  <c r="J389" i="3"/>
  <c r="J390" i="3" s="1"/>
  <c r="F390" i="3"/>
  <c r="H390" i="3"/>
  <c r="K390" i="3"/>
  <c r="F396" i="3"/>
  <c r="H396" i="3"/>
  <c r="J396" i="3"/>
  <c r="K396" i="3"/>
  <c r="J409" i="3"/>
  <c r="J429" i="3"/>
  <c r="J430" i="3"/>
  <c r="J436" i="3"/>
  <c r="J437" i="3"/>
  <c r="J438" i="3"/>
  <c r="D439" i="3"/>
  <c r="E439" i="3"/>
  <c r="G439" i="3"/>
  <c r="I439" i="3"/>
  <c r="K439" i="3"/>
  <c r="D462" i="3"/>
  <c r="I462" i="3"/>
  <c r="J462" i="3"/>
  <c r="K462" i="3"/>
  <c r="J469" i="3"/>
  <c r="J470" i="3" s="1"/>
  <c r="F470" i="3"/>
  <c r="H470" i="3"/>
  <c r="K470" i="3"/>
  <c r="J474" i="3"/>
  <c r="J475" i="3" s="1"/>
  <c r="D503" i="3"/>
  <c r="F503" i="3"/>
  <c r="D513" i="3"/>
  <c r="F513" i="3"/>
  <c r="H513" i="3"/>
  <c r="J513" i="3"/>
  <c r="K513" i="3"/>
  <c r="J521" i="3"/>
  <c r="J522" i="3" s="1"/>
  <c r="D522" i="3"/>
  <c r="F522" i="3"/>
  <c r="H522" i="3"/>
  <c r="K522" i="3"/>
  <c r="J527" i="3"/>
  <c r="J528" i="3" s="1"/>
  <c r="J541" i="3"/>
  <c r="J542" i="3"/>
  <c r="J543" i="3"/>
  <c r="J544" i="3"/>
  <c r="D545" i="3"/>
  <c r="E545" i="3"/>
  <c r="K545" i="3"/>
  <c r="D551" i="3"/>
  <c r="E551" i="3"/>
  <c r="G551" i="3"/>
  <c r="J551" i="3"/>
  <c r="K551" i="3"/>
  <c r="J555" i="3"/>
  <c r="J557" i="3" s="1"/>
  <c r="D557" i="3"/>
  <c r="E557" i="3"/>
  <c r="G557" i="3"/>
  <c r="K557" i="3"/>
  <c r="J564" i="3"/>
  <c r="J565" i="3" s="1"/>
  <c r="E565" i="3"/>
  <c r="G565" i="3"/>
  <c r="K565" i="3"/>
  <c r="J572" i="3"/>
  <c r="J573" i="3" s="1"/>
  <c r="D573" i="3"/>
  <c r="F573" i="3"/>
  <c r="H573" i="3"/>
  <c r="K573" i="3"/>
  <c r="D582" i="3"/>
  <c r="F582" i="3"/>
  <c r="H582" i="3"/>
  <c r="J582" i="3"/>
  <c r="K582" i="3"/>
  <c r="J586" i="3"/>
  <c r="J587" i="3"/>
  <c r="D588" i="3"/>
  <c r="F588" i="3"/>
  <c r="H588" i="3"/>
  <c r="K588" i="3"/>
  <c r="D599" i="3"/>
  <c r="E599" i="3"/>
  <c r="G599" i="3"/>
  <c r="J599" i="3"/>
  <c r="K599" i="3"/>
  <c r="D621" i="3"/>
  <c r="F621" i="3"/>
  <c r="H621" i="3"/>
  <c r="J621" i="3"/>
  <c r="K621" i="3"/>
  <c r="J625" i="3"/>
  <c r="J629" i="3" s="1"/>
  <c r="D629" i="3"/>
  <c r="F629" i="3"/>
  <c r="H629" i="3"/>
  <c r="I629" i="3"/>
  <c r="K629" i="3"/>
  <c r="J633" i="3"/>
  <c r="J634" i="3"/>
  <c r="J635" i="3"/>
  <c r="D636" i="3"/>
  <c r="F636" i="3"/>
  <c r="H636" i="3"/>
  <c r="K636" i="3"/>
  <c r="J643" i="3"/>
  <c r="J644" i="3" s="1"/>
  <c r="F644" i="3"/>
  <c r="H644" i="3"/>
  <c r="K644" i="3"/>
  <c r="D649" i="3"/>
  <c r="F649" i="3"/>
  <c r="H649" i="3"/>
  <c r="J649" i="3"/>
  <c r="K649" i="3"/>
  <c r="D667" i="3"/>
  <c r="E667" i="3"/>
  <c r="F667" i="3"/>
  <c r="G667" i="3"/>
  <c r="H667" i="3"/>
  <c r="J667" i="3"/>
  <c r="K667" i="3"/>
  <c r="D673" i="3"/>
  <c r="E673" i="3"/>
  <c r="G673" i="3"/>
  <c r="J673" i="3"/>
  <c r="K673" i="3"/>
  <c r="J685" i="3"/>
  <c r="J686" i="3"/>
  <c r="J687" i="3"/>
  <c r="D694" i="3"/>
  <c r="E694" i="3"/>
  <c r="G694" i="3"/>
  <c r="J694" i="3"/>
  <c r="K694" i="3"/>
  <c r="D700" i="3"/>
  <c r="F700" i="3"/>
  <c r="H700" i="3"/>
  <c r="J700" i="3"/>
  <c r="K700" i="3"/>
  <c r="J704" i="3"/>
  <c r="J705" i="3" s="1"/>
  <c r="E705" i="3"/>
  <c r="G705" i="3"/>
  <c r="K705" i="3"/>
  <c r="D712" i="3"/>
  <c r="E712" i="3"/>
  <c r="G712" i="3"/>
  <c r="J712" i="3"/>
  <c r="K712" i="3"/>
  <c r="J723" i="3"/>
  <c r="D725" i="3"/>
  <c r="E725" i="3"/>
  <c r="F725" i="3"/>
  <c r="G725" i="3"/>
  <c r="H725" i="3"/>
  <c r="K725" i="3"/>
  <c r="D730" i="3"/>
  <c r="E730" i="3"/>
  <c r="G730" i="3"/>
  <c r="J730" i="3"/>
  <c r="K730" i="3"/>
  <c r="J734" i="3"/>
  <c r="J735" i="3"/>
  <c r="D736" i="3"/>
  <c r="E736" i="3"/>
  <c r="G736" i="3"/>
  <c r="K736" i="3"/>
  <c r="J740" i="3"/>
  <c r="J741" i="3" s="1"/>
  <c r="D741" i="3"/>
  <c r="E741" i="3"/>
  <c r="G741" i="3"/>
  <c r="K741" i="3"/>
  <c r="D749" i="3"/>
  <c r="E749" i="3"/>
  <c r="G749" i="3"/>
  <c r="J749" i="3"/>
  <c r="K749" i="3"/>
  <c r="D766" i="3"/>
  <c r="E766" i="3"/>
  <c r="F766" i="3"/>
  <c r="G766" i="3"/>
  <c r="H766" i="3"/>
  <c r="I766" i="3"/>
  <c r="J766" i="3"/>
  <c r="K766" i="3"/>
  <c r="J770" i="3"/>
  <c r="J771" i="3"/>
  <c r="J773" i="3"/>
  <c r="E774" i="3"/>
  <c r="F774" i="3"/>
  <c r="G774" i="3"/>
  <c r="H774" i="3"/>
  <c r="C785" i="3"/>
  <c r="D785" i="3"/>
  <c r="E785" i="3"/>
  <c r="F785" i="3"/>
  <c r="G785" i="3"/>
  <c r="H785" i="3"/>
  <c r="I785" i="3"/>
  <c r="K785" i="3"/>
  <c r="J789" i="3"/>
  <c r="J790" i="3"/>
  <c r="J791" i="3"/>
  <c r="J792" i="3"/>
  <c r="J793" i="3"/>
  <c r="D794" i="3"/>
  <c r="E794" i="3"/>
  <c r="F794" i="3"/>
  <c r="G794" i="3"/>
  <c r="I794" i="3"/>
  <c r="K794" i="3"/>
  <c r="D802" i="3"/>
  <c r="F802" i="3"/>
  <c r="H802" i="3"/>
  <c r="I802" i="3"/>
  <c r="K802" i="3"/>
  <c r="D811" i="3"/>
  <c r="E811" i="3"/>
  <c r="F811" i="3"/>
  <c r="G811" i="3"/>
  <c r="H811" i="3"/>
  <c r="I811" i="3"/>
  <c r="J811" i="3"/>
  <c r="K811" i="3"/>
  <c r="D820" i="3"/>
  <c r="E820" i="3"/>
  <c r="F820" i="3"/>
  <c r="G820" i="3"/>
  <c r="H820" i="3"/>
  <c r="I820" i="3"/>
  <c r="K820" i="3"/>
  <c r="J824" i="3"/>
  <c r="J827" i="3" s="1"/>
  <c r="D827" i="3"/>
  <c r="K827" i="3"/>
  <c r="C851" i="3"/>
  <c r="D851" i="3"/>
  <c r="E851" i="3"/>
  <c r="F851" i="3"/>
  <c r="G851" i="3"/>
  <c r="H851" i="3"/>
  <c r="I851" i="3"/>
  <c r="D870" i="3"/>
  <c r="F870" i="3"/>
  <c r="H870" i="3"/>
  <c r="I870" i="3"/>
  <c r="K870" i="3"/>
  <c r="J874" i="3"/>
  <c r="J875" i="3"/>
  <c r="J876" i="3"/>
  <c r="J877" i="3"/>
  <c r="D878" i="3"/>
  <c r="E878" i="3"/>
  <c r="F878" i="3"/>
  <c r="G878" i="3"/>
  <c r="H878" i="3"/>
  <c r="I878" i="3"/>
  <c r="K878" i="3"/>
  <c r="J885" i="3"/>
  <c r="J888" i="3"/>
  <c r="D890" i="3"/>
  <c r="E890" i="3"/>
  <c r="F890" i="3"/>
  <c r="G890" i="3"/>
  <c r="H890" i="3"/>
  <c r="I890" i="3"/>
  <c r="K890" i="3"/>
  <c r="D898" i="3"/>
  <c r="E898" i="3"/>
  <c r="F898" i="3"/>
  <c r="G898" i="3"/>
  <c r="H898" i="3"/>
  <c r="I898" i="3"/>
  <c r="K898" i="3"/>
  <c r="D906" i="3"/>
  <c r="F906" i="3"/>
  <c r="H906" i="3"/>
  <c r="I906" i="3"/>
  <c r="K906" i="3"/>
  <c r="D915" i="3"/>
  <c r="F915" i="3"/>
  <c r="J919" i="3"/>
  <c r="J920" i="3"/>
  <c r="J921" i="3"/>
  <c r="D922" i="3"/>
  <c r="E922" i="3"/>
  <c r="F922" i="3"/>
  <c r="G922" i="3"/>
  <c r="H922" i="3"/>
  <c r="I922" i="3"/>
  <c r="K922" i="3"/>
  <c r="J926" i="3"/>
  <c r="J927" i="3"/>
  <c r="J928" i="3"/>
  <c r="J929" i="3"/>
  <c r="J930" i="3"/>
  <c r="J931" i="3"/>
  <c r="J932" i="3"/>
  <c r="D933" i="3"/>
  <c r="E933" i="3"/>
  <c r="F933" i="3"/>
  <c r="G933" i="3"/>
  <c r="H933" i="3"/>
  <c r="I933" i="3"/>
  <c r="K933" i="3"/>
  <c r="D942" i="3"/>
  <c r="E942" i="3"/>
  <c r="F942" i="3"/>
  <c r="G942" i="3"/>
  <c r="H942" i="3"/>
  <c r="I942" i="3"/>
  <c r="J942" i="3"/>
  <c r="K942" i="3"/>
  <c r="D949" i="3"/>
  <c r="F949" i="3"/>
  <c r="H949" i="3"/>
  <c r="I949" i="3"/>
  <c r="J949" i="3"/>
  <c r="K949" i="3"/>
  <c r="J955" i="3"/>
  <c r="J956" i="3"/>
  <c r="J957" i="3"/>
  <c r="D958" i="3"/>
  <c r="E958" i="3"/>
  <c r="F958" i="3"/>
  <c r="G958" i="3"/>
  <c r="H958" i="3"/>
  <c r="I958" i="3"/>
  <c r="K958" i="3"/>
  <c r="D973" i="3"/>
  <c r="E973" i="3"/>
  <c r="F973" i="3"/>
  <c r="G973" i="3"/>
  <c r="H973" i="3"/>
  <c r="I973" i="3"/>
  <c r="J973" i="3"/>
  <c r="K973" i="3"/>
  <c r="J980" i="3"/>
  <c r="J981" i="3" s="1"/>
  <c r="F981" i="3"/>
  <c r="H981" i="3"/>
  <c r="K981" i="3"/>
  <c r="J987" i="3"/>
  <c r="J988" i="3"/>
  <c r="D990" i="3"/>
  <c r="E990" i="3"/>
  <c r="F990" i="3"/>
  <c r="G990" i="3"/>
  <c r="H990" i="3"/>
  <c r="I990" i="3"/>
  <c r="K990" i="3"/>
  <c r="J994" i="3"/>
  <c r="J995" i="3" s="1"/>
  <c r="F995" i="3"/>
  <c r="H995" i="3"/>
  <c r="K995" i="3"/>
  <c r="J999" i="3"/>
  <c r="J1000" i="3" s="1"/>
  <c r="D1000" i="3"/>
  <c r="F1000" i="3"/>
  <c r="H1000" i="3"/>
  <c r="K1000" i="3"/>
  <c r="D1009" i="3"/>
  <c r="E1009" i="3"/>
  <c r="F1009" i="3"/>
  <c r="G1009" i="3"/>
  <c r="H1009" i="3"/>
  <c r="I1009" i="3"/>
  <c r="J1009" i="3"/>
  <c r="K1009" i="3"/>
  <c r="J1016" i="3"/>
  <c r="J1017" i="3" s="1"/>
  <c r="D1017" i="3"/>
  <c r="F1017" i="3"/>
  <c r="H1017" i="3"/>
  <c r="K1017" i="3"/>
  <c r="J1025" i="3"/>
  <c r="J1026" i="3" s="1"/>
  <c r="D1026" i="3"/>
  <c r="F1026" i="3"/>
  <c r="H1026" i="3"/>
  <c r="I1026" i="3"/>
  <c r="K1026" i="3"/>
  <c r="D1032" i="3"/>
  <c r="E1032" i="3"/>
  <c r="F1032" i="3"/>
  <c r="G1032" i="3"/>
  <c r="H1032" i="3"/>
  <c r="I1032" i="3"/>
  <c r="K1032" i="3"/>
  <c r="J1037" i="3"/>
  <c r="J1038" i="3"/>
  <c r="D1039" i="3"/>
  <c r="I1039" i="3"/>
  <c r="K1039" i="3"/>
  <c r="J1043" i="3"/>
  <c r="J1044" i="3" s="1"/>
  <c r="D1044" i="3"/>
  <c r="I1044" i="3"/>
  <c r="K1044" i="3"/>
  <c r="J1048" i="3"/>
  <c r="J1053" i="3" s="1"/>
  <c r="D1053" i="3"/>
  <c r="E1053" i="3"/>
  <c r="F1053" i="3"/>
  <c r="G1053" i="3"/>
  <c r="H1053" i="3"/>
  <c r="I1053" i="3"/>
  <c r="D1061" i="3"/>
  <c r="E1061" i="3"/>
  <c r="F1061" i="3"/>
  <c r="G1061" i="3"/>
  <c r="H1061" i="3"/>
  <c r="I1061" i="3"/>
  <c r="J1061" i="3"/>
  <c r="D1069" i="3"/>
  <c r="F1069" i="3"/>
  <c r="H1069" i="3"/>
  <c r="I1069" i="3"/>
  <c r="K1069" i="3"/>
  <c r="J1073" i="3"/>
  <c r="J1074" i="3"/>
  <c r="J1075" i="3"/>
  <c r="J1076" i="3"/>
  <c r="D1077" i="3"/>
  <c r="F1077" i="3"/>
  <c r="H1077" i="3"/>
  <c r="I1077" i="3"/>
  <c r="K1077" i="3"/>
  <c r="J1081" i="3"/>
  <c r="J1082" i="3"/>
  <c r="J1083" i="3"/>
  <c r="J1085" i="3"/>
  <c r="J1086" i="3"/>
  <c r="D1088" i="3"/>
  <c r="E1088" i="3"/>
  <c r="F1088" i="3"/>
  <c r="G1088" i="3"/>
  <c r="H1088" i="3"/>
  <c r="I1088" i="3"/>
  <c r="K1088" i="3"/>
  <c r="J1093" i="3"/>
  <c r="D1094" i="3"/>
  <c r="J1094" i="3"/>
  <c r="J1099" i="3"/>
  <c r="J1100" i="3"/>
  <c r="J1101" i="3"/>
  <c r="J1102" i="3"/>
  <c r="J1103" i="3"/>
  <c r="J1104" i="3"/>
  <c r="J1105" i="3"/>
  <c r="D1106" i="3"/>
  <c r="E1106" i="3"/>
  <c r="F1106" i="3"/>
  <c r="G1106" i="3"/>
  <c r="H1106" i="3"/>
  <c r="I1106" i="3"/>
  <c r="K1106" i="3"/>
  <c r="D1115" i="3"/>
  <c r="E1115" i="3"/>
  <c r="F1115" i="3"/>
  <c r="G1115" i="3"/>
  <c r="H1115" i="3"/>
  <c r="I1115" i="3"/>
  <c r="K1115" i="3"/>
  <c r="J1120" i="3"/>
  <c r="J1121" i="3"/>
  <c r="F1122" i="3"/>
  <c r="H1122" i="3"/>
  <c r="K1122" i="3"/>
  <c r="C1131" i="3"/>
  <c r="F1131" i="3"/>
  <c r="H1131" i="3"/>
  <c r="J1131" i="3"/>
  <c r="K1131" i="3"/>
  <c r="D1145" i="3"/>
  <c r="I1145" i="3"/>
  <c r="J1145" i="3"/>
  <c r="K1145" i="3"/>
  <c r="J1150" i="3"/>
  <c r="D1151" i="3"/>
  <c r="I1151" i="3"/>
  <c r="J1151" i="3" s="1"/>
  <c r="D1159" i="3"/>
  <c r="I1159" i="3"/>
  <c r="J1159" i="3"/>
  <c r="K1159" i="3"/>
  <c r="J1164" i="3"/>
  <c r="J1165" i="3" s="1"/>
  <c r="D1165" i="3"/>
  <c r="F1165" i="3"/>
  <c r="H1165" i="3"/>
  <c r="K1165" i="3"/>
  <c r="F1188" i="3"/>
  <c r="H1188" i="3"/>
  <c r="J1188" i="3"/>
  <c r="K1188" i="3"/>
  <c r="I1194" i="3"/>
  <c r="K1194" i="3"/>
  <c r="J1203" i="3"/>
  <c r="J1204" i="3" s="1"/>
  <c r="I1204" i="3"/>
  <c r="K1204" i="3"/>
  <c r="D1217" i="3"/>
  <c r="E1217" i="3"/>
  <c r="F1217" i="3"/>
  <c r="G1217" i="3"/>
  <c r="H1217" i="3"/>
  <c r="I1217" i="3"/>
  <c r="J1217" i="3"/>
  <c r="K1217" i="3"/>
  <c r="J1222" i="3"/>
  <c r="J1223" i="3"/>
  <c r="D1225" i="3"/>
  <c r="F1225" i="3"/>
  <c r="H1225" i="3"/>
  <c r="K1225" i="3"/>
  <c r="K294" i="2" l="1"/>
  <c r="K285" i="2"/>
  <c r="J1088" i="3"/>
  <c r="K108" i="2"/>
  <c r="J450" i="3"/>
  <c r="K69" i="2"/>
  <c r="J290" i="3"/>
  <c r="J774" i="3"/>
  <c r="H237" i="3"/>
  <c r="J725" i="3"/>
  <c r="J251" i="3"/>
  <c r="J131" i="3"/>
  <c r="J339" i="3"/>
  <c r="J636" i="3"/>
  <c r="J588" i="3"/>
  <c r="J736" i="3"/>
  <c r="J794" i="3"/>
  <c r="J51" i="3"/>
  <c r="J898" i="3"/>
  <c r="J990" i="3"/>
  <c r="J333" i="3"/>
  <c r="J1177" i="3"/>
  <c r="J1077" i="3"/>
  <c r="J237" i="3"/>
  <c r="J316" i="3"/>
  <c r="J1122" i="3"/>
  <c r="J1069" i="3"/>
  <c r="J432" i="3"/>
  <c r="J1210" i="3"/>
  <c r="J298" i="3"/>
  <c r="J327" i="3"/>
  <c r="J104" i="3"/>
  <c r="J280" i="3"/>
  <c r="J1225" i="3"/>
  <c r="J1039" i="3"/>
  <c r="J922" i="3"/>
  <c r="J244" i="3"/>
  <c r="J197" i="3"/>
  <c r="J152" i="3"/>
  <c r="J124" i="3"/>
  <c r="J93" i="3"/>
  <c r="J785" i="3"/>
  <c r="J258" i="3"/>
  <c r="J1106" i="3"/>
  <c r="J309" i="3"/>
  <c r="J688" i="3"/>
  <c r="J958" i="3"/>
  <c r="J933" i="3"/>
  <c r="J878" i="3"/>
  <c r="J439" i="3"/>
  <c r="J890" i="3"/>
  <c r="J352" i="3"/>
</calcChain>
</file>

<file path=xl/sharedStrings.xml><?xml version="1.0" encoding="utf-8"?>
<sst xmlns="http://schemas.openxmlformats.org/spreadsheetml/2006/main" count="4505" uniqueCount="1376">
  <si>
    <t>Райо-</t>
  </si>
  <si>
    <t>Нас.</t>
  </si>
  <si>
    <t>пункт.</t>
  </si>
  <si>
    <t>№</t>
  </si>
  <si>
    <t>а</t>
  </si>
  <si>
    <t xml:space="preserve"> </t>
  </si>
  <si>
    <t>8.</t>
  </si>
  <si>
    <t>1.</t>
  </si>
  <si>
    <t>2.</t>
  </si>
  <si>
    <t>3.</t>
  </si>
  <si>
    <t>4.</t>
  </si>
  <si>
    <t>5.</t>
  </si>
  <si>
    <t>6.</t>
  </si>
  <si>
    <t>7.</t>
  </si>
  <si>
    <t>9.</t>
  </si>
  <si>
    <t>12.</t>
  </si>
  <si>
    <t>13.</t>
  </si>
  <si>
    <t>11.</t>
  </si>
  <si>
    <t>14.</t>
  </si>
  <si>
    <t>10.</t>
  </si>
  <si>
    <t>15.</t>
  </si>
  <si>
    <t>На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</si>
  <si>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</si>
  <si>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</si>
  <si>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</si>
  <si>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</si>
  <si>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</si>
  <si>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</si>
  <si>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</si>
  <si>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</si>
  <si>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</si>
  <si>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 xml:space="preserve">    З А Р А Ж Е Н О</t>
  </si>
  <si>
    <t>Бердянський</t>
  </si>
  <si>
    <t xml:space="preserve">  </t>
  </si>
  <si>
    <t>,</t>
  </si>
  <si>
    <t>землях</t>
  </si>
  <si>
    <t xml:space="preserve">На  </t>
  </si>
  <si>
    <t>Найменування</t>
  </si>
  <si>
    <t>карантинних</t>
  </si>
  <si>
    <t>організмів</t>
  </si>
  <si>
    <t>нів</t>
  </si>
  <si>
    <t>Міст</t>
  </si>
  <si>
    <t>Присад.</t>
  </si>
  <si>
    <t>ділянок</t>
  </si>
  <si>
    <t>Госп-в</t>
  </si>
  <si>
    <t>всіх ф.</t>
  </si>
  <si>
    <t>власн.</t>
  </si>
  <si>
    <t>присад.</t>
  </si>
  <si>
    <t>ділянках</t>
  </si>
  <si>
    <t>В госп-вах</t>
  </si>
  <si>
    <t>всіх форм</t>
  </si>
  <si>
    <t>власності</t>
  </si>
  <si>
    <t>інших</t>
  </si>
  <si>
    <t>Всього</t>
  </si>
  <si>
    <t>П Л О Щ А   З А Р А Ж Е Н Н Я (ГА)</t>
  </si>
  <si>
    <t>З А Р А Ж Е Н О</t>
  </si>
  <si>
    <t>Американський білий метелик</t>
  </si>
  <si>
    <t>Картопляна міль</t>
  </si>
  <si>
    <t>Західний квітковий трипс</t>
  </si>
  <si>
    <t>Середземноморська плодова муха</t>
  </si>
  <si>
    <t>Пасмо льону</t>
  </si>
  <si>
    <t>Рак картоплі</t>
  </si>
  <si>
    <t>Бактеріальний опік плодових</t>
  </si>
  <si>
    <t>Біла іржа хризантем</t>
  </si>
  <si>
    <t>Золотиста картопляна нематода</t>
  </si>
  <si>
    <t>Амброзія полинолиста</t>
  </si>
  <si>
    <t>Гірчак повзучий</t>
  </si>
  <si>
    <t>Паслін колючий</t>
  </si>
  <si>
    <t>Повитиця польова</t>
  </si>
  <si>
    <t>Повитиця Лемана</t>
  </si>
  <si>
    <t>Повитиця одностовпчикова</t>
  </si>
  <si>
    <t>Сорго алепське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</si>
  <si>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</si>
  <si>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</si>
  <si>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</si>
  <si>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</si>
  <si>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</si>
  <si>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</si>
  <si>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</si>
  <si>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</si>
  <si>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</si>
  <si>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</si>
  <si>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</si>
  <si>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</si>
  <si>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П Л О Щ А   З А Р А Ж Е Н Н Я (га)</t>
  </si>
  <si>
    <t>Вінницька</t>
  </si>
  <si>
    <t>Донецька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</si>
  <si>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</si>
  <si>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</si>
  <si>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</si>
  <si>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</si>
  <si>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</si>
  <si>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Миколаївська</t>
  </si>
  <si>
    <t>Одеська</t>
  </si>
  <si>
    <t>Полтавська</t>
  </si>
  <si>
    <t>Тернопільська</t>
  </si>
  <si>
    <t>Херсонська</t>
  </si>
  <si>
    <t>Хмельницька</t>
  </si>
  <si>
    <t>Черкаська</t>
  </si>
  <si>
    <t>Чернігівська</t>
  </si>
  <si>
    <t>Чернівецька</t>
  </si>
  <si>
    <t>Всього:</t>
  </si>
  <si>
    <t>Закарпатська</t>
  </si>
  <si>
    <t>Львівська</t>
  </si>
  <si>
    <t>Дніпропетровська</t>
  </si>
  <si>
    <t>Житомирська</t>
  </si>
  <si>
    <t>Рівненська</t>
  </si>
  <si>
    <t>Волинська</t>
  </si>
  <si>
    <t>Сумська</t>
  </si>
  <si>
    <t>Харківська</t>
  </si>
  <si>
    <t>Б  У  Р ' Я  Н  И</t>
  </si>
  <si>
    <t>Первомайський</t>
  </si>
  <si>
    <t>Покровський</t>
  </si>
  <si>
    <t>Синельниківський</t>
  </si>
  <si>
    <t>Запорізький</t>
  </si>
  <si>
    <t>Пологівський</t>
  </si>
  <si>
    <t>Чернігівський</t>
  </si>
  <si>
    <t>Вишгородський</t>
  </si>
  <si>
    <t>Болградський</t>
  </si>
  <si>
    <t>Кременчуцький</t>
  </si>
  <si>
    <t>Харківський</t>
  </si>
  <si>
    <t>Кам'янський</t>
  </si>
  <si>
    <t>Ніжинський</t>
  </si>
  <si>
    <t xml:space="preserve">        Всього:</t>
  </si>
  <si>
    <t>Миколаївський</t>
  </si>
  <si>
    <t>Конотопський</t>
  </si>
  <si>
    <t>Сумський</t>
  </si>
  <si>
    <t>Хмельницький</t>
  </si>
  <si>
    <t>Корюківський</t>
  </si>
  <si>
    <t>Фастівський</t>
  </si>
  <si>
    <t>м. Олександрія</t>
  </si>
  <si>
    <t>м. Знам'янка</t>
  </si>
  <si>
    <t>м. Світловодськ</t>
  </si>
  <si>
    <t>Баштанський</t>
  </si>
  <si>
    <t>Роменський</t>
  </si>
  <si>
    <t xml:space="preserve">Всього: </t>
  </si>
  <si>
    <t xml:space="preserve">        Всього: </t>
  </si>
  <si>
    <t xml:space="preserve">     Всього:</t>
  </si>
  <si>
    <t xml:space="preserve">      Всього:</t>
  </si>
  <si>
    <t>Західний кукурудзяний жук</t>
  </si>
  <si>
    <t>Південноамериканська томатна міль</t>
  </si>
  <si>
    <t>Тютюнова білокрилка</t>
  </si>
  <si>
    <t>Ценхрус довгоголковий</t>
  </si>
  <si>
    <t>Області</t>
  </si>
  <si>
    <t>Неповірус кільцевої плямистості тютюну</t>
  </si>
  <si>
    <t xml:space="preserve">Областей </t>
  </si>
  <si>
    <t>К-сть карантин- них зон (одиниць)</t>
  </si>
  <si>
    <t>Бура гниль картоплі</t>
  </si>
  <si>
    <t>м. Кропивницький</t>
  </si>
  <si>
    <t xml:space="preserve">Рівненська </t>
  </si>
  <si>
    <t>ВУЗЬКОЗЛАТКА ЯСЕНЕВА СМАРАГДОВА</t>
  </si>
  <si>
    <t>ШКІДНИКИ</t>
  </si>
  <si>
    <t xml:space="preserve"> КАРТОПЛЯНА МІЛЬ</t>
  </si>
  <si>
    <t xml:space="preserve">             ЗАХІДНИЙ КУКУРУДЗЯНИЙ ЖУК</t>
  </si>
  <si>
    <t xml:space="preserve">       ЗАХІДНИЙ КВІТКОВИЙ ТРИПС </t>
  </si>
  <si>
    <t xml:space="preserve">            СЕРЕДЗЕМНОМОРСЬКА ПЛОДОВА МУХА</t>
  </si>
  <si>
    <t>ПІВДЕННОАМЕРИКАНСЬКА ТОМАТНА МІЛЬ</t>
  </si>
  <si>
    <t>ТЮТЮНОВА БІЛОКРИЛКА</t>
  </si>
  <si>
    <t>ХВОРОБИ та ФІТОНЕМАТОДИ</t>
  </si>
  <si>
    <t xml:space="preserve">                                                   ПАСМО ЛЬОНУ</t>
  </si>
  <si>
    <t xml:space="preserve">                                                   РАК КАРТОПЛІ</t>
  </si>
  <si>
    <t>НЕПОВІРУС КІЛЬЦЕВОЇ ПЛЯМИСТОСТІ ТЮТЮНУ</t>
  </si>
  <si>
    <t xml:space="preserve">БУР'ЯНИ </t>
  </si>
  <si>
    <t xml:space="preserve"> АМБРОЗІЯ ПОЛИНОЛИСТА </t>
  </si>
  <si>
    <t xml:space="preserve">                                                     ГІРЧАК ПОВЗУЧИЙ</t>
  </si>
  <si>
    <t xml:space="preserve">                                                    ПАСЛІН КОЛЮЧИЙ</t>
  </si>
  <si>
    <t xml:space="preserve">                                                 ПОВИТИЦЯ ПОЛЬОВА </t>
  </si>
  <si>
    <t xml:space="preserve">      ПОВИТИЦЯ ОДНОСТОВПЧИКОВА </t>
  </si>
  <si>
    <t xml:space="preserve">        ЦЕНХРУС ДОВГОГОЛКОВИЙ</t>
  </si>
  <si>
    <t xml:space="preserve">      ПОВИТИЦЯ ХМЕЛЬОВИДНА </t>
  </si>
  <si>
    <t>Вузькозлатка ясенева смарагдова</t>
  </si>
  <si>
    <t>Повитиця хмельовидна</t>
  </si>
  <si>
    <t>ВІННИЦЬКА область</t>
  </si>
  <si>
    <t xml:space="preserve">       ВОЛИНСЬКА область</t>
  </si>
  <si>
    <t xml:space="preserve">       ДНІПРОПЕТРОВСЬКА область</t>
  </si>
  <si>
    <t>ДОНЕЦЬКА область</t>
  </si>
  <si>
    <t xml:space="preserve">                                                              ЖИТОМИРСЬКА область</t>
  </si>
  <si>
    <t xml:space="preserve">         ІВАНО-ФРАНКІВСЬКА область</t>
  </si>
  <si>
    <t xml:space="preserve">             ЗАПОРІЗЬКА область</t>
  </si>
  <si>
    <t xml:space="preserve">    КИЇВСЬКА область</t>
  </si>
  <si>
    <t xml:space="preserve">       КІРОВОГРАДСЬКА область</t>
  </si>
  <si>
    <t xml:space="preserve">              ЛУГАНСЬКА область</t>
  </si>
  <si>
    <t xml:space="preserve">          МИКОЛАЇВСЬКА область</t>
  </si>
  <si>
    <t>ОДЕСЬКА область</t>
  </si>
  <si>
    <t>РІВНЕНСЬКА область</t>
  </si>
  <si>
    <t xml:space="preserve">                                                                     СУМСЬКА область</t>
  </si>
  <si>
    <t xml:space="preserve">           ТЕРНОПІЛЬСЬКА область</t>
  </si>
  <si>
    <t xml:space="preserve">           ХАРКІВСЬКА область</t>
  </si>
  <si>
    <t xml:space="preserve">              ХЕРСОНСЬКА область</t>
  </si>
  <si>
    <t xml:space="preserve">             ХМЕЛЬНИЦЬКА область</t>
  </si>
  <si>
    <t>ЧЕРКАСЬКА область</t>
  </si>
  <si>
    <t>ЧЕРНІГІВСЬКА область</t>
  </si>
  <si>
    <t xml:space="preserve">  ЧЕРНІВЕЦЬКА область</t>
  </si>
  <si>
    <t>КАРТОПЛЯНА МІЛЬ</t>
  </si>
  <si>
    <t xml:space="preserve">                                                               ДОНЕЦЬКА область</t>
  </si>
  <si>
    <t xml:space="preserve">   ЗАПОРІЗЬКА область</t>
  </si>
  <si>
    <t>ХАРКІВСЬКА область</t>
  </si>
  <si>
    <t xml:space="preserve">                                                       ХЕРСОНСЬКА область</t>
  </si>
  <si>
    <t xml:space="preserve">                                                  ВІННИЦЬКА область</t>
  </si>
  <si>
    <t xml:space="preserve">                                                  ВОЛИНСЬКА область</t>
  </si>
  <si>
    <t xml:space="preserve">                                                 ЖИТОМИРСЬКА область</t>
  </si>
  <si>
    <t xml:space="preserve">                                             ІВАНО-ФРАНКІВСЬКА область</t>
  </si>
  <si>
    <t xml:space="preserve">                                                          ЛЬВІВСЬКА область</t>
  </si>
  <si>
    <t xml:space="preserve">  ТЕРНОПІЛЬСЬКА область</t>
  </si>
  <si>
    <t xml:space="preserve">                             ЗАХІДНИЙ КВІТКОВИЙ ТРИПС</t>
  </si>
  <si>
    <t>ДНІПРОПЕТРОВСЬКА область</t>
  </si>
  <si>
    <t xml:space="preserve">                                               ПОЛТАВСЬКА область</t>
  </si>
  <si>
    <t xml:space="preserve">                                                ТЕРНОПІЛЬСЬКА область</t>
  </si>
  <si>
    <t xml:space="preserve">                  СЕРЕДЗЕМНОМОРСЬКА ПЛОДОВА МУХА</t>
  </si>
  <si>
    <t xml:space="preserve">                                                                 ОДЕСЬКА область</t>
  </si>
  <si>
    <t xml:space="preserve">ПІВДЕННОАМЕРИКАНСЬКА ТОМАТНА МІЛЬ </t>
  </si>
  <si>
    <r>
      <t xml:space="preserve">          </t>
    </r>
    <r>
      <rPr>
        <b/>
        <sz val="14"/>
        <rFont val="Times New Roman"/>
        <family val="1"/>
        <charset val="204"/>
      </rPr>
      <t>ЗАПОРІЗЬКА область</t>
    </r>
  </si>
  <si>
    <t xml:space="preserve">                                           ПАСМО ЛЬОНУ</t>
  </si>
  <si>
    <t xml:space="preserve">                                                ЛЬВІВСЬКА область</t>
  </si>
  <si>
    <t xml:space="preserve">                                              РАК КАРТОПЛІ</t>
  </si>
  <si>
    <t>ЗАКАРПАТСЬКА  область</t>
  </si>
  <si>
    <t xml:space="preserve">                                ІВАНО-ФРАНКІВСЬКА область</t>
  </si>
  <si>
    <t xml:space="preserve">                                              ЧЕРНІВЕЦЬКА область</t>
  </si>
  <si>
    <t xml:space="preserve">                                      БІЛА ІРЖА ХРИЗАНТЕМ</t>
  </si>
  <si>
    <t xml:space="preserve">                                                     ОДЕСЬКА область</t>
  </si>
  <si>
    <t xml:space="preserve">              БАКТЕРІАЛЬНИЙ ОПІК ПЛОДОВИХ</t>
  </si>
  <si>
    <t>ВОЛИНСЬКА область</t>
  </si>
  <si>
    <t xml:space="preserve">       ЧЕРНІГІВСЬКА область</t>
  </si>
  <si>
    <t>БУРА ГНИЛЬ КАРТОПЛІ</t>
  </si>
  <si>
    <t xml:space="preserve">                                            ТЕРНОПІЛЬСЬКА область</t>
  </si>
  <si>
    <t xml:space="preserve">                                              ХМЕЛЬНИЦЬКА область</t>
  </si>
  <si>
    <t xml:space="preserve">                                                ЗАКАРПАТСЬКА область</t>
  </si>
  <si>
    <t xml:space="preserve">                                                   ЛЬВІВСЬКА область</t>
  </si>
  <si>
    <t>ЖИТОМИРСЬКА область</t>
  </si>
  <si>
    <t xml:space="preserve">          ЗОЛОТИСТА КАРТОПЛЯНА НЕМАТОДА</t>
  </si>
  <si>
    <t xml:space="preserve">                                              ВІННИЦЬКА  область</t>
  </si>
  <si>
    <t xml:space="preserve">                                              ВОЛИНСЬКА область</t>
  </si>
  <si>
    <t xml:space="preserve">                                            ЖИТОМИРСЬКА область</t>
  </si>
  <si>
    <t xml:space="preserve">                                              ЗАКАРПАТСЬКА область</t>
  </si>
  <si>
    <t xml:space="preserve">                                       ІВАНО-ФРАНКІВСЬКА область</t>
  </si>
  <si>
    <t xml:space="preserve">                                                      КИЇВСЬКА область</t>
  </si>
  <si>
    <t>ЛУГАНСЬКА область</t>
  </si>
  <si>
    <t xml:space="preserve">                                                    ЛЬВІВСЬКА область</t>
  </si>
  <si>
    <t xml:space="preserve">                                                 РІВНЕНСЬКА область</t>
  </si>
  <si>
    <t xml:space="preserve">                                                    СУМСЬКА область</t>
  </si>
  <si>
    <t xml:space="preserve">                                         ТЕРНОПІЛЬСЬКА область</t>
  </si>
  <si>
    <t>ХМЕЛЬНИЦЬКА область</t>
  </si>
  <si>
    <t xml:space="preserve">                                                ЧЕРКАСЬКА область</t>
  </si>
  <si>
    <t xml:space="preserve">                                               ЧЕРНІГІВСЬКА область</t>
  </si>
  <si>
    <t xml:space="preserve">                                   АМБРОЗІЯ ПОЛИНОЛИСТА </t>
  </si>
  <si>
    <t xml:space="preserve">                                                      ВІННИЦЬКА область</t>
  </si>
  <si>
    <t xml:space="preserve">                                             ДНІПРОПЕТРОВСЬКА область</t>
  </si>
  <si>
    <t xml:space="preserve">                                                   ДОНЕЦЬКА область</t>
  </si>
  <si>
    <t xml:space="preserve">                                               ЗАПОРІЗЬКА область</t>
  </si>
  <si>
    <t xml:space="preserve">                                                   КИЇВСЬКА область</t>
  </si>
  <si>
    <t xml:space="preserve">                                                   ЛУГАНСЬКА область</t>
  </si>
  <si>
    <t xml:space="preserve">                                             МИКОЛАЇВСЬКА область</t>
  </si>
  <si>
    <t xml:space="preserve">                                                          ОДЕСЬКА область</t>
  </si>
  <si>
    <t xml:space="preserve">                                                    ПОЛТАВСЬКА область</t>
  </si>
  <si>
    <t xml:space="preserve">                                                    РІВНЕНСЬКА область</t>
  </si>
  <si>
    <t>СУМСЬКА область</t>
  </si>
  <si>
    <t>ТЕРНОПІЛЬСЬКА область</t>
  </si>
  <si>
    <t>ХЕРСОНСЬКА область</t>
  </si>
  <si>
    <t>ЧЕРНІВЕЦЬКА область</t>
  </si>
  <si>
    <t xml:space="preserve">                                   ГІРЧАК ПОВЗУЧИЙ</t>
  </si>
  <si>
    <t>ЗАПОРІЗЬКА область</t>
  </si>
  <si>
    <t xml:space="preserve">               ХЕРСОНСЬКА область</t>
  </si>
  <si>
    <t xml:space="preserve">ПОВИТИЦЯ ПОЛЬОВА </t>
  </si>
  <si>
    <t xml:space="preserve"> КІРОВОГРАДСЬКА область</t>
  </si>
  <si>
    <t xml:space="preserve">  МИКОЛАЇВСЬКА область</t>
  </si>
  <si>
    <t xml:space="preserve">                                   ПОВИТИЦЯ ЛЕМАНА</t>
  </si>
  <si>
    <t xml:space="preserve">                             ПОВИТИЦЯ ОДНОСТОВПЧИКОВА </t>
  </si>
  <si>
    <t xml:space="preserve">                                                   ЗАПОРІЗЬКА область</t>
  </si>
  <si>
    <t xml:space="preserve">                             ПОВИТИЦЯ ХМЕЛЬОВИДНА </t>
  </si>
  <si>
    <t xml:space="preserve">                          ЦЕНХРУС ДОВГОГОЛКОВИЙ</t>
  </si>
  <si>
    <t>МИКОЛАЇВСЬКА область</t>
  </si>
  <si>
    <t xml:space="preserve">                                ШКІДНИКИ</t>
  </si>
  <si>
    <t>ЗАРАЖЕНО</t>
  </si>
  <si>
    <t>ПЛОЩА ЗАРАЖЕННЯ (га)</t>
  </si>
  <si>
    <t>NA</t>
  </si>
  <si>
    <t xml:space="preserve">  ВОЛИНСЬКА область</t>
  </si>
  <si>
    <t>ЗАКАРПАТСЬКА область</t>
  </si>
  <si>
    <t xml:space="preserve">Рахівський </t>
  </si>
  <si>
    <t xml:space="preserve">Тячівський </t>
  </si>
  <si>
    <t xml:space="preserve">Хустський </t>
  </si>
  <si>
    <t xml:space="preserve">                                         КІРОВОГРАДСЬКА область</t>
  </si>
  <si>
    <t xml:space="preserve">NA </t>
  </si>
  <si>
    <t>К-сть карантинних зон (одиниць)</t>
  </si>
  <si>
    <t>Розпорядження від 20.09.16 № 88</t>
  </si>
  <si>
    <t>ВІРУСНЕ НЕКРОТИЧНЕ ПОЖОВТІННЯ ЖИЛОК ЦУКРОВОГО БУРЯКУ (РИЗОМАНІЯ)</t>
  </si>
  <si>
    <t>Вірусне некротичне пожовтіння жилок цукрового буряку (ризоманія)</t>
  </si>
  <si>
    <t>Потівірус шарки сливи (віспа)</t>
  </si>
  <si>
    <t xml:space="preserve">                            ПОТІВІРУС ШАРКИ СЛИВИ (ВІСПА)</t>
  </si>
  <si>
    <t xml:space="preserve">                                 ПОТІВІРУС ШАРКИ СЛИВИ (ВІСПА)</t>
  </si>
  <si>
    <t xml:space="preserve">Розпорядження на область від 01.12.2008 № 1547 </t>
  </si>
  <si>
    <t>Кількість карантинних зон (одиниць)</t>
  </si>
  <si>
    <t>Дата та номер розпорядження про запровадження карантинного режиму</t>
  </si>
  <si>
    <t>Дата та номер розпорядження про скасування карантинного режиму</t>
  </si>
  <si>
    <t>Розпорядження від 02.12.2005 № 708</t>
  </si>
  <si>
    <t>Розпорядження від 21.07.2003 № 286</t>
  </si>
  <si>
    <t>Розпорядження від 20.12.07 № 856/А-2007</t>
  </si>
  <si>
    <t>Розпорядження від 10.08.07 № 378/А-2007</t>
  </si>
  <si>
    <t>Розпорядження від 25.04.08 № 530</t>
  </si>
  <si>
    <t>Розпорядження від 26.12.2018 № 403</t>
  </si>
  <si>
    <t xml:space="preserve">Розпорядження від 15.09.2011 № 1956 </t>
  </si>
  <si>
    <t>Розпорядження від 06.09.2017 № 224, Розпорядження від 24.09.2020 № 146</t>
  </si>
  <si>
    <t>Розпорядження від 19.09.2005 № 320</t>
  </si>
  <si>
    <t>Розпорядження від 10.09.2019 № 218</t>
  </si>
  <si>
    <t xml:space="preserve">Розпорядження від 15.07.2019 № 488 </t>
  </si>
  <si>
    <t>Розпорядження від 15.10.2007 № 669</t>
  </si>
  <si>
    <t>Розпорядження від 06.08.2019 № 128</t>
  </si>
  <si>
    <t xml:space="preserve">Розпорядження від 20.11.2019 № 877 </t>
  </si>
  <si>
    <t>Розпорядження від 08.11.18 № 974</t>
  </si>
  <si>
    <t>Розпорядження від 16.02.2009 № 41</t>
  </si>
  <si>
    <t>Розпорядження від 30.01.2009 № 59</t>
  </si>
  <si>
    <t>Розпорядження від 01.09.2011 № 384</t>
  </si>
  <si>
    <t>Розпорядження від 30.10.2008 № 24, Розпорядження від 30.10.2008 № 170</t>
  </si>
  <si>
    <t>Розпорядження від 21.11.2009 № 312, Розпорядження від 01.10.2008 № 87</t>
  </si>
  <si>
    <t>Розпорядження від 10.01.2018 № 21</t>
  </si>
  <si>
    <t>Розпорядження від 14.01.10 № 21/2010</t>
  </si>
  <si>
    <t>Розпорядження від 03.09.2014 № 265</t>
  </si>
  <si>
    <t>Розпорядження від 09.08.19 № 179</t>
  </si>
  <si>
    <t>Розпорядження від 28.10.19 № 302, Розпорядження від 05.09.19 № 253</t>
  </si>
  <si>
    <t>Розпорядження від 15.11.2004 № 397</t>
  </si>
  <si>
    <t>Розпорядження від 22.12.2008 № 581</t>
  </si>
  <si>
    <t>Розпорядження від 26.06.19 № 186/А-2019</t>
  </si>
  <si>
    <t>Розпорядження від 16.06.20 № 111/А-2020</t>
  </si>
  <si>
    <t>Розпорядження від 20.08.2015 № 156</t>
  </si>
  <si>
    <t>Розпорядження від 25.02.2011 № 58</t>
  </si>
  <si>
    <t>Розпорядження від 23.08.2006 № 24, Розпорядження від 21.05.2018 № 150</t>
  </si>
  <si>
    <t>Розпорядження від 02.08.2011 № 209</t>
  </si>
  <si>
    <t>Розпорядження від 27.10.08 № 347</t>
  </si>
  <si>
    <t>Розпорядження від 19.07.2010 № 122-р</t>
  </si>
  <si>
    <t>Розпорядження від 29.10.10 № 384, Розпорядження від 26.11.19 № 336</t>
  </si>
  <si>
    <t>Розпорядження від 20.06.2012 № 66</t>
  </si>
  <si>
    <t>Розпорядження від 22.09.2010 № 578</t>
  </si>
  <si>
    <t>Розпорядження від 16.08.2007 № 409</t>
  </si>
  <si>
    <t>Розпорядження від 06.09.2019 № 182</t>
  </si>
  <si>
    <t>Розпорядження від 24.03.2008 № 291</t>
  </si>
  <si>
    <t>Розпорядження від 22.07.10 № 322</t>
  </si>
  <si>
    <t>Розпорядження від 14.11.2006 № 917</t>
  </si>
  <si>
    <t>Розпорядження від 17.11.2020 № 253</t>
  </si>
  <si>
    <t>Розпорядження від 19.08.10 № 311</t>
  </si>
  <si>
    <t>Розпорядження від 07.08.20 № 167/А-2020</t>
  </si>
  <si>
    <t>Розпорядження від 26.08.11 № 490</t>
  </si>
  <si>
    <t xml:space="preserve">Розпорядження від 21.08.2007 № 504-н </t>
  </si>
  <si>
    <t>Розпорядження від 12.09.19 № 170/А-2019</t>
  </si>
  <si>
    <t>Розпорядження від 24.10.2008 № 426-р</t>
  </si>
  <si>
    <t>с</t>
  </si>
  <si>
    <t>Населених пунктів</t>
  </si>
  <si>
    <t>Присадибних ділянок</t>
  </si>
  <si>
    <t>Господарств всіх форм власності</t>
  </si>
  <si>
    <t>На присадибних ділянках</t>
  </si>
  <si>
    <t>На інших землях</t>
  </si>
  <si>
    <t>відповідно до нового АТУ 2020 року</t>
  </si>
  <si>
    <t>Назви районів відповідно до нового Адміністративно- територіального устрою (АТУ) 2020 року</t>
  </si>
  <si>
    <t>n</t>
  </si>
  <si>
    <t>o</t>
  </si>
  <si>
    <r>
      <rPr>
        <b/>
        <sz val="11"/>
        <rFont val="Times New Roman"/>
        <family val="1"/>
        <charset val="204"/>
      </rPr>
      <t>Вінницький</t>
    </r>
    <r>
      <rPr>
        <sz val="11"/>
        <rFont val="Times New Roman"/>
        <family val="1"/>
        <charset val="204"/>
      </rPr>
      <t xml:space="preserve">                    (Іллінецький, Липовецький, Погребищенський )</t>
    </r>
  </si>
  <si>
    <t xml:space="preserve">Розпорядження від 17.09.2012 № 651; 
Розпорядження від 19.09.2008 № 347; 
Розпорядження  від 18.07.2012 № 378  </t>
  </si>
  <si>
    <t xml:space="preserve">Розпорядження від 27.08.2012 № 256; 
Розпорядження від 09.10.2003 № 426; 
Розпорядження  від 27.10.2003 
№ 408-р </t>
  </si>
  <si>
    <t>Розпорядження від 30.09.2011 № 383; 
Розпорядження  від 26.07.2011 № 239; 
Розпорядження  від 25.07.2011 № 298</t>
  </si>
  <si>
    <t xml:space="preserve">Розпорядження від 08.10.2003 № 310
</t>
  </si>
  <si>
    <t>Розпорядження  від 24.10.2017 № 289; Розпорядження від 03.10.2018 № 314; Розпорядження  від 17.07.2013 № 221; Розпорядження  від 30.09.2019 № 290</t>
  </si>
  <si>
    <r>
      <rPr>
        <b/>
        <sz val="11"/>
        <rFont val="Times New Roman"/>
        <family val="1"/>
        <charset val="204"/>
      </rPr>
      <t>Гайсинський</t>
    </r>
    <r>
      <rPr>
        <sz val="11"/>
        <rFont val="Times New Roman"/>
        <family val="1"/>
        <charset val="204"/>
      </rPr>
      <t xml:space="preserve"> (Бершадський, Теплицький, Тростянецький, Чечельницький)</t>
    </r>
  </si>
  <si>
    <r>
      <rPr>
        <b/>
        <sz val="11"/>
        <rFont val="Times New Roman"/>
        <family val="1"/>
        <charset val="204"/>
      </rPr>
      <t>Жмеринський</t>
    </r>
    <r>
      <rPr>
        <sz val="11"/>
        <rFont val="Times New Roman"/>
        <family val="1"/>
        <charset val="204"/>
      </rPr>
      <t xml:space="preserve">                                       (Шаргородський)</t>
    </r>
  </si>
  <si>
    <r>
      <rPr>
        <b/>
        <sz val="11"/>
        <rFont val="Times New Roman"/>
        <family val="1"/>
        <charset val="204"/>
      </rPr>
      <t>Могилів-Подільський</t>
    </r>
    <r>
      <rPr>
        <sz val="11"/>
        <rFont val="Times New Roman"/>
        <family val="1"/>
        <charset val="204"/>
      </rPr>
      <t xml:space="preserve"> (Чернівецький, Ямпільський)</t>
    </r>
  </si>
  <si>
    <r>
      <rPr>
        <b/>
        <sz val="11"/>
        <rFont val="Times New Roman"/>
        <family val="1"/>
        <charset val="204"/>
      </rPr>
      <t>Тульчинський</t>
    </r>
    <r>
      <rPr>
        <sz val="11"/>
        <rFont val="Times New Roman"/>
        <family val="1"/>
        <charset val="204"/>
      </rPr>
      <t xml:space="preserve"> (Томашпільський, Піщанський)</t>
    </r>
  </si>
  <si>
    <r>
      <rPr>
        <b/>
        <sz val="11"/>
        <rFont val="Times New Roman"/>
        <family val="1"/>
        <charset val="204"/>
      </rPr>
      <t>Хмільницький</t>
    </r>
    <r>
      <rPr>
        <sz val="11"/>
        <rFont val="Times New Roman"/>
        <family val="1"/>
        <charset val="204"/>
      </rPr>
      <t xml:space="preserve"> (Калинівський, Козятинський)</t>
    </r>
  </si>
  <si>
    <t>Розпорядження від 15.09.2021 № 225</t>
  </si>
  <si>
    <t>Розпорядження від 09.08.2013 № 232; Розпорядження від 03.10.2017 № 349; Розпорядження від 10.10.2019 № 278; Розпорядження від 11.09.2012  № 478; Розпорядження від 28.08.2013 № 234; Розпорядження від 15.09.2020 № 204</t>
  </si>
  <si>
    <t>Розпорядження  від 03.09.2013 № 174; Розпорядження від 08.09.2017 № 266, Розпорядження від 12.09.2019  № 163</t>
  </si>
  <si>
    <t>Розпорядження  від 27.09.2017 № 204; Розпорядження від 30.08.2013 № 234; Розпорядження від 07.09.2012 № 473; Розпорядження від 28.08.2013 № 302; Розпорядження від 23.08.2018 № 215, Розпорядження від 24.09.2019 № 198</t>
  </si>
  <si>
    <t>Розпорядження від 19.09.2017 № 306; Розпорядження  від 30.09.2013 № 289</t>
  </si>
  <si>
    <t>Розпорядження від 25.08.2021 № 169; Розпорядження від 25.08.2021 № 171; Розпорядження від 25.08.2021 № 172</t>
  </si>
  <si>
    <t>Розпорядження від 28.09.2017 № 343                          Розпорядження від 29.09.2017 № 319                                                            Розпорядження від 02.08.2018 № 315</t>
  </si>
  <si>
    <t>Розпорядження від 20.08.2018 № 258                                          Розпорядження від 20.10.2017 № 539                                                             Розпорядження від 14.08.2019 № 215</t>
  </si>
  <si>
    <t>1</t>
  </si>
  <si>
    <t>2</t>
  </si>
  <si>
    <t>3</t>
  </si>
  <si>
    <t>4</t>
  </si>
  <si>
    <t>Розпорядження від 13.09.2018 № 307</t>
  </si>
  <si>
    <t xml:space="preserve">Розпорядження від 18.10.2021 № 213  </t>
  </si>
  <si>
    <r>
      <rPr>
        <b/>
        <sz val="11"/>
        <color indexed="8"/>
        <rFont val="Times New Roman"/>
        <family val="1"/>
        <charset val="204"/>
      </rPr>
      <t>Володимир Волинський</t>
    </r>
    <r>
      <rPr>
        <sz val="11"/>
        <color indexed="8"/>
        <rFont val="Times New Roman"/>
        <family val="1"/>
        <charset val="204"/>
      </rPr>
      <t xml:space="preserve"> (Іваничівський)</t>
    </r>
  </si>
  <si>
    <r>
      <t xml:space="preserve">     Всього:                                </t>
    </r>
    <r>
      <rPr>
        <b/>
        <sz val="11"/>
        <color indexed="8"/>
        <rFont val="Times New Roman"/>
        <family val="1"/>
        <charset val="204"/>
      </rPr>
      <t xml:space="preserve">  NA</t>
    </r>
  </si>
  <si>
    <r>
      <rPr>
        <b/>
        <sz val="11"/>
        <rFont val="Times New Roman"/>
        <family val="1"/>
        <charset val="204"/>
      </rPr>
      <t xml:space="preserve">Жмеринський </t>
    </r>
    <r>
      <rPr>
        <sz val="11"/>
        <rFont val="Times New Roman"/>
        <family val="1"/>
        <charset val="204"/>
      </rPr>
      <t xml:space="preserve">                                  (Барський) </t>
    </r>
  </si>
  <si>
    <t xml:space="preserve">Розпорядження  від 26.11.2006 № 720; Розпорядження   від 02.11.2012 № 896  </t>
  </si>
  <si>
    <r>
      <rPr>
        <sz val="11"/>
        <color indexed="8"/>
        <rFont val="Times New Roman"/>
        <family val="1"/>
        <charset val="204"/>
      </rPr>
      <t xml:space="preserve">Розпорядження від 06.06.2018 № 200, </t>
    </r>
    <r>
      <rPr>
        <sz val="11"/>
        <color indexed="10"/>
        <rFont val="Times New Roman"/>
        <family val="1"/>
        <charset val="204"/>
      </rPr>
      <t xml:space="preserve">
</t>
    </r>
    <r>
      <rPr>
        <sz val="11"/>
        <color indexed="8"/>
        <rFont val="Times New Roman"/>
        <family val="1"/>
        <charset val="204"/>
      </rPr>
      <t xml:space="preserve">Розпорядження від 29.04.2009 № 122,            </t>
    </r>
    <r>
      <rPr>
        <sz val="11"/>
        <color indexed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Розпорядження від 11.09.2019 № 165
</t>
    </r>
  </si>
  <si>
    <t xml:space="preserve">Розпорядження від 06.10.2014 № 317                                                  </t>
  </si>
  <si>
    <r>
      <rPr>
        <sz val="11"/>
        <color indexed="8"/>
        <rFont val="Times New Roman"/>
        <family val="1"/>
        <charset val="204"/>
      </rPr>
      <t xml:space="preserve">Розпорядження від 23.07.2010 № 276,        </t>
    </r>
    <r>
      <rPr>
        <sz val="11"/>
        <color indexed="10"/>
        <rFont val="Times New Roman"/>
        <family val="1"/>
        <charset val="204"/>
      </rPr>
      <t xml:space="preserve">                 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Розпорядження  від 25.07.2017 № 250,                                                                                                                                                    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Рішення від 11.12.1989 № 248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</si>
  <si>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11"/>
        <color indexed="8"/>
        <rFont val="Times New Roman"/>
        <family val="1"/>
        <charset val="204"/>
      </rPr>
      <t>Розпорядження від 04.12.2020 № 336,</t>
    </r>
    <r>
      <rPr>
        <sz val="11"/>
        <color indexed="10"/>
        <rFont val="Times New Roman"/>
        <family val="1"/>
        <charset val="204"/>
      </rPr>
      <t xml:space="preserve">                                               </t>
    </r>
    <r>
      <rPr>
        <sz val="11"/>
        <color indexed="8"/>
        <rFont val="Times New Roman"/>
        <family val="1"/>
        <charset val="204"/>
      </rPr>
      <t>Розпорядження від 17.10.2001 № 289,                                         Розпорядження від 28.11.2011 № 513                                                Розпорядження від 26.12.2013 № 351                                                    Розпорядження від  18.12.2020 № 295</t>
    </r>
  </si>
  <si>
    <r>
      <rPr>
        <sz val="11"/>
        <color indexed="8"/>
        <rFont val="Times New Roman"/>
        <family val="1"/>
        <charset val="204"/>
      </rPr>
      <t xml:space="preserve">Рішення від 23.11.1983 № 264          </t>
    </r>
    <r>
      <rPr>
        <sz val="11"/>
        <color indexed="10"/>
        <rFont val="Times New Roman"/>
        <family val="1"/>
        <charset val="204"/>
      </rPr>
      <t xml:space="preserve">                                                   </t>
    </r>
    <r>
      <rPr>
        <sz val="11"/>
        <color indexed="8"/>
        <rFont val="Times New Roman"/>
        <family val="1"/>
        <charset val="204"/>
      </rPr>
      <t xml:space="preserve">Рішення від 28.11.1989 № 233       </t>
    </r>
    <r>
      <rPr>
        <sz val="11"/>
        <color indexed="10"/>
        <rFont val="Times New Roman"/>
        <family val="1"/>
        <charset val="204"/>
      </rPr>
      <t xml:space="preserve">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Рішення від 25.04.1991 № 67  </t>
    </r>
    <r>
      <rPr>
        <sz val="11"/>
        <color indexed="10"/>
        <rFont val="Times New Roman"/>
        <family val="1"/>
        <charset val="204"/>
      </rPr>
      <t xml:space="preserve">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Розпорядження від 21.10.2010 № 437   </t>
    </r>
    <r>
      <rPr>
        <sz val="11"/>
        <color indexed="10"/>
        <rFont val="Times New Roman"/>
        <family val="1"/>
        <charset val="204"/>
      </rPr>
      <t xml:space="preserve">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Розпорядження  від 01.11.2010 № 468     </t>
    </r>
    <r>
      <rPr>
        <sz val="11"/>
        <color indexed="10"/>
        <rFont val="Times New Roman"/>
        <family val="1"/>
        <charset val="204"/>
      </rPr>
      <t xml:space="preserve">                             </t>
    </r>
    <r>
      <rPr>
        <sz val="11"/>
        <color indexed="8"/>
        <rFont val="Times New Roman"/>
        <family val="1"/>
        <charset val="204"/>
      </rPr>
      <t xml:space="preserve">                                 Розпорядження від 16.12.2015 № 517                                        </t>
    </r>
    <r>
      <rPr>
        <sz val="11"/>
        <color indexed="10"/>
        <rFont val="Times New Roman"/>
        <family val="1"/>
        <charset val="204"/>
      </rPr>
      <t xml:space="preserve">  </t>
    </r>
    <r>
      <rPr>
        <sz val="11"/>
        <color indexed="8"/>
        <rFont val="Times New Roman"/>
        <family val="1"/>
        <charset val="204"/>
      </rPr>
      <t xml:space="preserve">Розпорядження від 01.12.2017 № 513                                                                  Рішення від 11.12.1989 № 191                                                                                                                                                                                    Розпорядження від 17.06.2011 № 199                                                                                       Розпорядження від 23.07.2012 № 275                                                                            Рішення від 09.12.1989 № 166                                                       Рішення від 05.07.2011 № 212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indexed="10"/>
        <rFont val="Times New Roman"/>
        <family val="1"/>
        <charset val="204"/>
      </rPr>
      <t xml:space="preserve">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</t>
    </r>
  </si>
  <si>
    <t xml:space="preserve">Розпорядження від 21.11.2011 № 634                                                               Розпорядження від 09.08.2012 № 382                                                  Розпорядження від 25.09.2020 № 272                                                      Розпорядження від 09.10.2020 № 284                                                    Розпорядження від 22.10.2020 № 293                                                   Розпорядження від 23.10.2020 № 295                                             Розпорядження від 17.11.2010 № 288                                                     Розпорядження від 23.11.2011 № 340                                                                  Розпорядження від 10.11.2020 № 244                                                                     Розпорядження від 02.12.2020 № 249                                                                     Розпорядження від 31.07.2013 № 242                                                                Розпорядження від 04.09.2013 № 283                                                                 Розпорядження від 26.09.2013 № 302                                                             Розпорядження від 01.10.2013 № 316                                                              Розпорядження від 24.10.2013 № 340                                                Розпорядження від 24.09.2018 № 285 </t>
  </si>
  <si>
    <r>
      <rPr>
        <b/>
        <sz val="11"/>
        <color indexed="8"/>
        <rFont val="Times New Roman"/>
        <family val="1"/>
        <charset val="204"/>
      </rPr>
      <t>Володимир-Волинський</t>
    </r>
    <r>
      <rPr>
        <sz val="11"/>
        <color indexed="8"/>
        <rFont val="Times New Roman"/>
        <family val="1"/>
        <charset val="204"/>
      </rPr>
      <t xml:space="preserve"> (Іваничівський)</t>
    </r>
  </si>
  <si>
    <r>
      <rPr>
        <b/>
        <sz val="11"/>
        <color indexed="8"/>
        <rFont val="Times New Roman"/>
        <family val="1"/>
        <charset val="204"/>
      </rPr>
      <t xml:space="preserve">Луцький
</t>
    </r>
    <r>
      <rPr>
        <sz val="11"/>
        <color indexed="8"/>
        <rFont val="Times New Roman"/>
        <family val="1"/>
        <charset val="204"/>
      </rPr>
      <t xml:space="preserve"> (Горохівський,  Ківерцівський)</t>
    </r>
  </si>
  <si>
    <r>
      <rPr>
        <b/>
        <sz val="11"/>
        <rFont val="Times New Roman"/>
        <family val="1"/>
        <charset val="204"/>
      </rPr>
      <t xml:space="preserve">Камінь-Каширський </t>
    </r>
    <r>
      <rPr>
        <sz val="11"/>
        <rFont val="Times New Roman"/>
        <family val="1"/>
        <charset val="204"/>
      </rPr>
      <t>(Маневицький, Любешівський)</t>
    </r>
  </si>
  <si>
    <r>
      <rPr>
        <b/>
        <sz val="11"/>
        <rFont val="Times New Roman"/>
        <family val="1"/>
        <charset val="204"/>
      </rPr>
      <t xml:space="preserve">Ковельський  </t>
    </r>
    <r>
      <rPr>
        <sz val="11"/>
        <rFont val="Times New Roman"/>
        <family val="1"/>
        <charset val="204"/>
      </rPr>
      <t xml:space="preserve">                           ( Ратнівський, Старовижівський Турійський, Любомльський, Шацький)</t>
    </r>
  </si>
  <si>
    <r>
      <t xml:space="preserve">Рішення від 27.10.1988 № 160                                                              Рішення від 28.03.1991 № 40                                                                        Рішення від 14.04.1992 № 48                                                                                                                                       Розпорядження від 24.10.2011 № 290, Розпорядження від 06.12.2010 № 310, Рішення від 20.11.1973 № 332, Рішення від 15.11.88 № 220,                                                            Рішення від 13.12.1989 № 253                                                                        Рішення від 06.06.2017 № 153                                                                                                                Рішення від 27.04.1988 № 79                                                                  Рішення від 18.04.1991 № 55                                                       Розпорядження від 24.07.2009 № 167                                                            Рішення від 24.04.1991 № 58                                                     Розпорядження від 01.04.1992 № 72-р, Розпорядження  від 25.12.2015 № 322, Рішення  від 14.04.1992 № 48,                                                              Розпорядження  від 21.09.2010 № 221, Розпорядження  від 14.06.2013 № 165 </t>
    </r>
    <r>
      <rPr>
        <sz val="11"/>
        <color indexed="10"/>
        <rFont val="Times New Roman"/>
        <family val="1"/>
        <charset val="204"/>
      </rPr>
      <t xml:space="preserve">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</t>
    </r>
  </si>
  <si>
    <t>Розпорядження від 16.04.2021 № 62                                                         Розпорядженя від 28.04.2021 № 74 Розпорядження від 05.05.2021 № 78</t>
  </si>
  <si>
    <t xml:space="preserve">Розпорядження  від 20.10.2005  № 461                                        Розпорядження від 29.12.2009  № 603                                               Розпорядження від 24.11.2011 № 520                                               Розпорядження  від 01.12.2020 № 199                                                    Розпорядження від 17.02.2011 № 4/22                                               Розпорядження від 10.11.2011  № 11/10                                                                     Розпорядження від 15.11.2012  № 19/7                                                                                        Розпорядження від 12.12.2013 № 31/16                                                                              Розпорядження від 20.11.2019 №1 71                                                   Розпорядження від 30.09.2020 № 146                                                   Розпорядження  від 01.12.2020 № 175                                                                     Розпорядження  від 08.12.2020 № 186                                          Розпорядження від 23.11.2012 № 416                                                        Розпорядження  від 25.10.2013 № 346                                                      Розпорядження від 28.10.2016 № 253                                    Розпорядження  від 10.03.2020 № 53                                                         Розпорядження від 30.03.2020  № 69                                                    Розпорядження  від 01.12.2020 № 272                                                  Розпорядження від 22.10.2004 № 279                                                  Розпорядження від 21.07.2009 № 165                                                     Розпорядження  від 22.10.2010 № 248                                                     Розпорядження від 20.11.2014 № 267                                                       Розпорядження від 20.10.2015  № 186                                                  Розпорядження від 01.12.2020  № 177                                   Розпорядження від 09.11.2005  № 327                                                 Розпорядження  від 16.03.2020 № 63                                                    Розпорядження  від 30.03.2020 № 73                                              Розпорядження  від 27.11.2020  № 253                                   Розпорядження  від 02.12.2020 № 260                                                           Розпорядження  від 08.12.2020 № 262, Розпорядження від 23.10.2014 № 201, Розпорядження  від 07.07.2015 №76, Розпорядження  від 30.08.2019  № 163, Розпорядження від 20.03.2020 № 63, Розпорядження від 10.11.2020 № 221                                                                                  </t>
  </si>
  <si>
    <r>
      <rPr>
        <b/>
        <sz val="11"/>
        <rFont val="Times New Roman"/>
        <family val="1"/>
        <charset val="204"/>
      </rPr>
      <t>Тульчинський</t>
    </r>
    <r>
      <rPr>
        <sz val="11"/>
        <rFont val="Times New Roman"/>
        <family val="1"/>
        <charset val="204"/>
      </rPr>
      <t xml:space="preserve">   (Крижопільський, Піщанський, Томашпільський)</t>
    </r>
  </si>
  <si>
    <t>Розпорядження  від 05.07.2012 № 787; Розпорядження від 28.08.2013 № 349; Розпорядження від 26.08.2008 № 335; Розпорядження від 9.10.2006 № 389; Розпорядження  від 12.09.2018 № 308; Розпорядження від 03.09.2010 № 382; Розпорядження від 19.07.2013 № 149 ; Розпорядження від 08.08.2013 № 339</t>
  </si>
  <si>
    <t xml:space="preserve">Розпорядження від 10.10.2006 № 450 ; Розпорядження від 23.11.2009 № 509 ; Розпорядження  від 31.07.2012 № 361; Розпорядження від 26.10.2010 № 400; Розпорядження від 17.07.06 № 102-ка; Розпорядження  від 02.08.2004 № 353; Розпорядження  від 19.09.2007 № 486, Розпорядження від 30.10.2009 № 276 </t>
  </si>
  <si>
    <t xml:space="preserve">Розпорядження  від 22.08.2011 № 411; Розпорядження від 31.12.2010 № 313; Розпорядження  від 20.07.2009 № 306; Розпорядження  від 27.07.2009 № 316; Розпорядження від 15.07.2011 № 323 ; Розпорядження  від 26.07.2012 № 354; Розпорядження від 06.09.2012 № 428 </t>
  </si>
  <si>
    <t xml:space="preserve">Розпорядження  від 12.10.2007 № 468-р; 
Розпорядження від 02.10.2007 № 567; Розпорядження від 20.09.2018  № 334; Розпорядження від 21.10.2008  № 395; Розпорядження від 29.09.2006  № 405;  Розпорядження від 10.08.2010 № 382 ; Розпорядження  від 18.07.2012 № 377 </t>
  </si>
  <si>
    <t xml:space="preserve">Рішення  від 28.07.2009  № 312; Розпорядження від 17.09.2013 № 260; Розпорядження від 25.07.2013 № 208; Розпорядження від 26.12.2008  № 961  </t>
  </si>
  <si>
    <r>
      <rPr>
        <b/>
        <sz val="11"/>
        <rFont val="Times New Roman"/>
        <family val="1"/>
        <charset val="204"/>
      </rPr>
      <t>Володимир Волинський</t>
    </r>
    <r>
      <rPr>
        <sz val="11"/>
        <rFont val="Times New Roman"/>
        <family val="1"/>
        <charset val="204"/>
      </rPr>
      <t xml:space="preserve"> (Іваничівський)</t>
    </r>
  </si>
  <si>
    <r>
      <rPr>
        <b/>
        <sz val="11"/>
        <rFont val="Times New Roman"/>
        <family val="1"/>
        <charset val="204"/>
      </rPr>
      <t xml:space="preserve">Ковельський </t>
    </r>
    <r>
      <rPr>
        <sz val="11"/>
        <rFont val="Times New Roman"/>
        <family val="1"/>
        <charset val="204"/>
      </rPr>
      <t>(Старовижівський, Любомльський)</t>
    </r>
  </si>
  <si>
    <r>
      <rPr>
        <b/>
        <sz val="11"/>
        <rFont val="Times New Roman"/>
        <family val="1"/>
        <charset val="204"/>
      </rPr>
      <t xml:space="preserve">Камінь-Каширський </t>
    </r>
    <r>
      <rPr>
        <sz val="11"/>
        <rFont val="Times New Roman"/>
        <family val="1"/>
        <charset val="204"/>
      </rPr>
      <t>(Любешівський, Маневицький)</t>
    </r>
  </si>
  <si>
    <r>
      <rPr>
        <b/>
        <sz val="11"/>
        <rFont val="Times New Roman"/>
        <family val="1"/>
        <charset val="204"/>
      </rPr>
      <t>Луцький</t>
    </r>
    <r>
      <rPr>
        <sz val="11"/>
        <rFont val="Times New Roman"/>
        <family val="1"/>
        <charset val="204"/>
      </rPr>
      <t xml:space="preserve"> 
(Ківерцівський, Горохівський)</t>
    </r>
  </si>
  <si>
    <t>Розпорядження від16.09.2021 № 187</t>
  </si>
  <si>
    <t>Розпорядження від 23.07.2012 № 421                                                               Розпорядження від 04.09.2019 № 223                                                                Розпорядження від 19.09.2019 № 231                                                                     Розпорядження від 01.07.2010 № 218                                                               Розпорядження від 05.09.2011 № 380</t>
  </si>
  <si>
    <t>Розпорядження від 02.12.2010 № 327                                     Розпорядження від 01.12.2008 № 496                                                        Розпорядження від 26.07.2012 № 352                                                                                           Розпорядження від 28.07.2016 № 330</t>
  </si>
  <si>
    <t xml:space="preserve">Розпорядження від 19.11.2008 № 579                                                                                    Розпорядження від 12.09.2011 № 362                                                                      Розпорядження від 13.06.2012 № 26   </t>
  </si>
  <si>
    <r>
      <rPr>
        <b/>
        <sz val="11"/>
        <rFont val="Times New Roman"/>
        <family val="1"/>
        <charset val="204"/>
      </rPr>
      <t>Гайсинський</t>
    </r>
    <r>
      <rPr>
        <sz val="11"/>
        <rFont val="Times New Roman"/>
        <family val="1"/>
        <charset val="204"/>
      </rPr>
      <t xml:space="preserve"> (Бершадський)</t>
    </r>
  </si>
  <si>
    <t xml:space="preserve">Розпорядження від 20.11.2009 № 507 </t>
  </si>
  <si>
    <t xml:space="preserve">Розпорядження від 15.09.2009 № 175; Розпорядження від 19.11.2008 № 361; Розпорядження від 06.11.2000 № 188-р;
Розпорядження від 12.07.2011 № 242; Розпорядження від 14.08.2008 № 354 ; Розпорядження від 07.09.2018 № 229; Розпорядження від 12.10.2006 № 416р </t>
  </si>
  <si>
    <r>
      <rPr>
        <b/>
        <sz val="11"/>
        <rFont val="Times New Roman"/>
        <family val="1"/>
        <charset val="204"/>
      </rPr>
      <t>Гайсинський</t>
    </r>
    <r>
      <rPr>
        <sz val="11"/>
        <rFont val="Times New Roman"/>
        <family val="1"/>
        <charset val="204"/>
      </rPr>
      <t xml:space="preserve"> 
(Бершадський, Теплицький, Тростянецький, Чечельницький)</t>
    </r>
  </si>
  <si>
    <r>
      <t xml:space="preserve">Вінницький                   </t>
    </r>
    <r>
      <rPr>
        <sz val="11"/>
        <rFont val="Times New Roman"/>
        <family val="1"/>
        <charset val="204"/>
      </rPr>
      <t xml:space="preserve"> (Липовецький, 
Немирівський )</t>
    </r>
  </si>
  <si>
    <r>
      <t xml:space="preserve">Гайсинський                     </t>
    </r>
    <r>
      <rPr>
        <sz val="11"/>
        <rFont val="Times New Roman"/>
        <family val="1"/>
        <charset val="204"/>
      </rPr>
      <t xml:space="preserve">  (Тростянецький)</t>
    </r>
  </si>
  <si>
    <r>
      <t xml:space="preserve">Жмеринський                                  </t>
    </r>
    <r>
      <rPr>
        <sz val="11"/>
        <rFont val="Times New Roman"/>
        <family val="1"/>
        <charset val="204"/>
      </rPr>
      <t xml:space="preserve">     (Барський, Шаргородський)</t>
    </r>
  </si>
  <si>
    <r>
      <t xml:space="preserve">Могилів-Подільський </t>
    </r>
    <r>
      <rPr>
        <sz val="11"/>
        <rFont val="Times New Roman"/>
        <family val="1"/>
        <charset val="204"/>
      </rPr>
      <t>(Муровано-Куриловецький, Ямпільський)</t>
    </r>
  </si>
  <si>
    <r>
      <t xml:space="preserve">Тульчинський </t>
    </r>
    <r>
      <rPr>
        <sz val="11"/>
        <rFont val="Times New Roman"/>
        <family val="1"/>
        <charset val="204"/>
      </rPr>
      <t>(Крижопільський, Піщанський, Томашпільський)</t>
    </r>
  </si>
  <si>
    <r>
      <rPr>
        <b/>
        <sz val="11"/>
        <rFont val="Times New Roman"/>
        <family val="1"/>
        <charset val="204"/>
      </rPr>
      <t>Хмільницький</t>
    </r>
    <r>
      <rPr>
        <sz val="11"/>
        <rFont val="Times New Roman"/>
        <family val="1"/>
        <charset val="204"/>
      </rPr>
      <t xml:space="preserve"> (Козятинський)</t>
    </r>
  </si>
  <si>
    <r>
      <rPr>
        <b/>
        <sz val="11"/>
        <color indexed="8"/>
        <rFont val="Times New Roman"/>
        <family val="1"/>
        <charset val="204"/>
      </rPr>
      <t xml:space="preserve">Володимир-Волинський </t>
    </r>
    <r>
      <rPr>
        <sz val="11"/>
        <color indexed="8"/>
        <rFont val="Times New Roman"/>
        <family val="1"/>
        <charset val="204"/>
      </rPr>
      <t xml:space="preserve">(Іваничівський, </t>
    </r>
    <r>
      <rPr>
        <sz val="11"/>
        <rFont val="Times New Roman"/>
        <family val="1"/>
        <charset val="204"/>
      </rPr>
      <t>Локачинський)</t>
    </r>
  </si>
  <si>
    <r>
      <rPr>
        <b/>
        <sz val="11"/>
        <color indexed="8"/>
        <rFont val="Times New Roman"/>
        <family val="1"/>
        <charset val="204"/>
      </rPr>
      <t xml:space="preserve">Луцький 
</t>
    </r>
    <r>
      <rPr>
        <sz val="11"/>
        <color indexed="8"/>
        <rFont val="Times New Roman"/>
        <family val="1"/>
        <charset val="204"/>
      </rPr>
      <t>(Горохівський, Рожищенський)</t>
    </r>
  </si>
  <si>
    <r>
      <rPr>
        <b/>
        <sz val="11"/>
        <color indexed="8"/>
        <rFont val="Times New Roman"/>
        <family val="1"/>
        <charset val="204"/>
      </rPr>
      <t xml:space="preserve">Ковельський 
</t>
    </r>
    <r>
      <rPr>
        <sz val="11"/>
        <color indexed="8"/>
        <rFont val="Times New Roman"/>
        <family val="1"/>
        <charset val="204"/>
      </rPr>
      <t>(Ратнівський, Старовижівський, Турійський)</t>
    </r>
  </si>
  <si>
    <r>
      <rPr>
        <b/>
        <sz val="11"/>
        <color indexed="8"/>
        <rFont val="Times New Roman"/>
        <family val="1"/>
        <charset val="204"/>
      </rPr>
      <t xml:space="preserve">Камінь-Каширський </t>
    </r>
    <r>
      <rPr>
        <sz val="11"/>
        <color indexed="8"/>
        <rFont val="Times New Roman"/>
        <family val="1"/>
        <charset val="204"/>
      </rPr>
      <t>(Любешівський)</t>
    </r>
  </si>
  <si>
    <r>
      <rPr>
        <b/>
        <sz val="11"/>
        <color indexed="8"/>
        <rFont val="Times New Roman"/>
        <family val="1"/>
        <charset val="204"/>
      </rPr>
      <t xml:space="preserve">Володимир-Волинський </t>
    </r>
    <r>
      <rPr>
        <sz val="11"/>
        <color indexed="8"/>
        <rFont val="Times New Roman"/>
        <family val="1"/>
        <charset val="204"/>
      </rPr>
      <t>(Володимир-Волинський)</t>
    </r>
  </si>
  <si>
    <t xml:space="preserve">                                                       ДНІПРОПЕТРОВСЬКА область</t>
  </si>
  <si>
    <t>Нікопольський</t>
  </si>
  <si>
    <t xml:space="preserve">Всього </t>
  </si>
  <si>
    <t>Розпорядження від 31.08.2021 
№ АГ-63/0/239-21</t>
  </si>
  <si>
    <t>Розпорядження від 13.10.2021 
№ Р-323/0/115-21</t>
  </si>
  <si>
    <r>
      <rPr>
        <b/>
        <sz val="11"/>
        <color indexed="8"/>
        <rFont val="Times New Roman"/>
        <family val="1"/>
        <charset val="204"/>
      </rPr>
      <t xml:space="preserve">Дніпровський </t>
    </r>
    <r>
      <rPr>
        <sz val="11"/>
        <color indexed="8"/>
        <rFont val="Times New Roman"/>
        <family val="1"/>
        <charset val="204"/>
      </rPr>
      <t xml:space="preserve">
(м. Дніпро)</t>
    </r>
  </si>
  <si>
    <r>
      <rPr>
        <b/>
        <sz val="11"/>
        <color indexed="8"/>
        <rFont val="Times New Roman"/>
        <family val="1"/>
        <charset val="204"/>
      </rPr>
      <t>Нікопольський</t>
    </r>
    <r>
      <rPr>
        <sz val="11"/>
        <color indexed="8"/>
        <rFont val="Times New Roman"/>
        <family val="1"/>
        <charset val="204"/>
      </rPr>
      <t xml:space="preserve">
(Нікопольський,
м. Нікополь,
м. Покров)</t>
    </r>
  </si>
  <si>
    <t>Розпорядження від 31.08.2009 
№ Р-437  С3-09</t>
  </si>
  <si>
    <t>Розпорядження від 15.09.2006 № 658-р</t>
  </si>
  <si>
    <t>Розпорядження від 04.10.2021 
№ Р-480/0/56-21
Розпорядження від 08.12.2021 
№ Р-528/0/56-21
Розпорядження від 08.12.2021 
№ Р-530/0/56-21</t>
  </si>
  <si>
    <t>Розпорядження від 10.08.2006 № 179-р
Розпорядження від 31.07.2006 № 159-р</t>
  </si>
  <si>
    <t xml:space="preserve">Розпорядження від 19.07.2021 
№ Р-120/0/306-21
Розпорядження від 15.07.2021 
№ Р-114/0/306-21
</t>
  </si>
  <si>
    <t>Розпорядження від 01.09.2021 
№ Р-293/0/115-21</t>
  </si>
  <si>
    <r>
      <rPr>
        <b/>
        <sz val="11"/>
        <color indexed="8"/>
        <rFont val="Times New Roman"/>
        <family val="1"/>
        <charset val="204"/>
      </rPr>
      <t>Дніпровський</t>
    </r>
    <r>
      <rPr>
        <sz val="11"/>
        <color indexed="8"/>
        <rFont val="Times New Roman"/>
        <family val="1"/>
        <charset val="204"/>
      </rPr>
      <t xml:space="preserve">
(м. Дніпро)</t>
    </r>
  </si>
  <si>
    <t>Розпорядження від 26.11.2007 
№ Р-52503-07</t>
  </si>
  <si>
    <r>
      <rPr>
        <b/>
        <sz val="11"/>
        <color indexed="8"/>
        <rFont val="Times New Roman"/>
        <family val="1"/>
        <charset val="204"/>
      </rPr>
      <t xml:space="preserve">Житомирський </t>
    </r>
    <r>
      <rPr>
        <sz val="11"/>
        <color indexed="8"/>
        <rFont val="Times New Roman"/>
        <family val="1"/>
        <charset val="204"/>
      </rPr>
      <t>(Брусилівський, Житомирський, Любарський, Попільнянський, Чуднівський)</t>
    </r>
  </si>
  <si>
    <t>Розпорядження від 18.07.2012 № 412, Розпорядження від 26.09.2012 № 457, Розпорядження від 23.09.2013 № 308, Розпорядження від 06.10.2014 № 387, Розпорядження від 22.08.2018 № 511,  Розпорядження від 30.08.2018 № 167, Розпорядження від 05.07.2019 № 112, Розпорядження від 08.10.2019 № 319</t>
  </si>
  <si>
    <r>
      <rPr>
        <b/>
        <sz val="12"/>
        <rFont val="Times New Roman"/>
        <family val="1"/>
        <charset val="204"/>
      </rPr>
      <t xml:space="preserve">Бердичівський </t>
    </r>
    <r>
      <rPr>
        <sz val="12"/>
        <rFont val="Times New Roman"/>
        <family val="1"/>
        <charset val="204"/>
      </rPr>
      <t>(Ружинський, Андрушівський, Бердичівський)</t>
    </r>
  </si>
  <si>
    <t>Розпорядження від 01.09.2011 № 442, Розпорядження від 06.08.2012 № 239, Розпорядження від 01.09.2016 № 359</t>
  </si>
  <si>
    <r>
      <rPr>
        <b/>
        <sz val="12"/>
        <rFont val="Times New Roman"/>
        <family val="1"/>
        <charset val="204"/>
      </rPr>
      <t xml:space="preserve">Коростенський </t>
    </r>
    <r>
      <rPr>
        <sz val="12"/>
        <rFont val="Times New Roman"/>
        <family val="1"/>
        <charset val="204"/>
      </rPr>
      <t>(Малинський, Народицький, Овруцький)</t>
    </r>
  </si>
  <si>
    <t>Розпорядження від 18.09.2018 № 206, Розпорядження від 03.07.2019.№ 100, Розпорядження від 17.09.2019 № 102, Розпорядження від 12.08.2020 № 98</t>
  </si>
  <si>
    <t>Розпорядження від 11.08.2017 № 245, Розпорядження від 17.08.2017 № 523, Розпорядження від 23.08.2017 № 415, Розпорядження від 28.08.2018 № 513, Розпорядження від 03.09.2018 № 245, Розпорядження від 24.11.2020 № 199</t>
  </si>
  <si>
    <r>
      <rPr>
        <b/>
        <sz val="11"/>
        <rFont val="Times New Roman"/>
        <family val="1"/>
        <charset val="204"/>
      </rPr>
      <t>Житомирський</t>
    </r>
    <r>
      <rPr>
        <sz val="11"/>
        <rFont val="Times New Roman"/>
        <family val="1"/>
        <charset val="204"/>
      </rPr>
      <t xml:space="preserve"> (Пулинський, Радомишльський, Романівський, Чуднівський)</t>
    </r>
  </si>
  <si>
    <r>
      <rPr>
        <b/>
        <sz val="11"/>
        <rFont val="Times New Roman"/>
        <family val="1"/>
        <charset val="204"/>
      </rPr>
      <t xml:space="preserve">Бердичівський </t>
    </r>
    <r>
      <rPr>
        <sz val="11"/>
        <rFont val="Times New Roman"/>
        <family val="1"/>
        <charset val="204"/>
      </rPr>
      <t>(Бердичівський)</t>
    </r>
  </si>
  <si>
    <r>
      <rPr>
        <b/>
        <sz val="11"/>
        <rFont val="Times New Roman"/>
        <family val="1"/>
        <charset val="204"/>
      </rPr>
      <t xml:space="preserve">Коростенський </t>
    </r>
    <r>
      <rPr>
        <sz val="11"/>
        <rFont val="Times New Roman"/>
        <family val="1"/>
        <charset val="204"/>
      </rPr>
      <t>(Коростенський, Малинський)</t>
    </r>
  </si>
  <si>
    <t>Розпорядження від 28.09.2020 № 174, Розпорядження від 28.09.2020 № 117</t>
  </si>
  <si>
    <t xml:space="preserve">Розпорядження  від 23.11.1998 № 433; Розпорядження від 28.01.2004 № 65; Ропорядження від 28.11.2006 № 472; Ропорядження від 25.11.2010 № 393; Розпорядження  від 13.11.2012 № 456; Розпорядження від 03.10.2017 № 350; Розпорядження  від 26.06.2014 № 192; Розпорядження від 19.12.2007 № 593; Розпорядження від 12.08.1998 № 37; Розпорядження від 21.10.2013 № 311   </t>
  </si>
  <si>
    <t xml:space="preserve">Розпорядження від 25.10.2018 № 294 </t>
  </si>
  <si>
    <t>Рішення від 23.09.1992 № 223, Розпорядження від 10.07.2009 № 198, Розпорядження від 22.06.2009 № 254, Розпорядження від 13.10.2010 № 303, Розпорядження від 01.06.2011 № 211, Розпорядження від 14.08.2012 № 332, Розпорядження від 05.06.2015 № 185, Розпорядження від 26.05.2020 № 97</t>
  </si>
  <si>
    <r>
      <rPr>
        <b/>
        <sz val="11"/>
        <color indexed="8"/>
        <rFont val="Times New Roman"/>
        <family val="1"/>
        <charset val="204"/>
      </rPr>
      <t xml:space="preserve">Коростенський </t>
    </r>
    <r>
      <rPr>
        <sz val="11"/>
        <color indexed="8"/>
        <rFont val="Times New Roman"/>
        <family val="1"/>
        <charset val="204"/>
      </rPr>
      <t>(Коростенський, Лугинський, Малинський, Народицький, Овруцький, Олевський)</t>
    </r>
  </si>
  <si>
    <t>Розпорядження від 13.09.2021 № 485</t>
  </si>
  <si>
    <t>Розпорядження від 12.08.2005 № 382, Розпорядження від 02.09.2005 № 338, Розпорядження від 06.09.2005 № 265, Розпорядження від 30.08.2005 № 224, Розпорядження від 22.09.2005 № 493, Розпорядження від 23.09.2005 № 272, Розпорядження від 16.10.2005 № 651, Розпорядження від 12.09.2005 № 193, Розпорядження від 28.08.2006  № 231, Розпорядження від 27.12.2006 № 1015, Розпорядження від 18.11.2009 № 321, Розпорядження від 08.12.2009 № 430, Розпорядження від 13.10.2010 № 330, Розпорядження від 11.11.2010 № 593, Розпорядження від 07.07.2011 № 300, Розпорядження від 08.08.2011 № 792, Розпорядження від 12.08.2011 № 504, Розпорядження від 26.08.2011 № 383, Розпорядження від 18.07.2012 № 411, Розпорядження від 28.09.2018 № 528, Розпорядження від 24.09.2019 № 291, Розпорядження від 03.09.2019 № 257, Розпорядження від 13.09.2019 № 152</t>
  </si>
  <si>
    <r>
      <rPr>
        <b/>
        <sz val="11"/>
        <color indexed="8"/>
        <rFont val="Times New Roman"/>
        <family val="1"/>
        <charset val="204"/>
      </rPr>
      <t xml:space="preserve">Житомирський </t>
    </r>
    <r>
      <rPr>
        <sz val="11"/>
        <color indexed="8"/>
        <rFont val="Times New Roman"/>
        <family val="1"/>
        <charset val="204"/>
      </rPr>
      <t>(Брусилівський, Житомирський, місто Житомир, Коростишівський, Попільнянський, Пулинський, Радомишльський, Романівський, Хорошівський,   Чуднівський, Черняхівський)</t>
    </r>
  </si>
  <si>
    <r>
      <rPr>
        <b/>
        <sz val="11"/>
        <color indexed="8"/>
        <rFont val="Times New Roman"/>
        <family val="1"/>
        <charset val="204"/>
      </rPr>
      <t xml:space="preserve">Бердичівський </t>
    </r>
    <r>
      <rPr>
        <sz val="11"/>
        <color indexed="8"/>
        <rFont val="Times New Roman"/>
        <family val="1"/>
        <charset val="204"/>
      </rPr>
      <t>(Бердичівський, місто Бердичів, Андрушівський, Ружинський)</t>
    </r>
  </si>
  <si>
    <t>Розпорядження від 17.09.2004 № 526, Розпорядження від 06.09.2004 № 241, Розпорядження від 27.09.2007 № 639, Розпорядження від 21.10.2009 № 613, Розпорядження від 04.07.2011 № 254, Розпорядження від 12.07.2016 № 281</t>
  </si>
  <si>
    <t>Розпорядження від 19.11.2007 № 318 (о), 
Розпорядження від 09.08.2018 № 171</t>
  </si>
  <si>
    <r>
      <rPr>
        <b/>
        <sz val="11"/>
        <color indexed="8"/>
        <rFont val="Times New Roman"/>
        <family val="1"/>
        <charset val="204"/>
      </rPr>
      <t>Коростенський</t>
    </r>
    <r>
      <rPr>
        <sz val="11"/>
        <color indexed="8"/>
        <rFont val="Times New Roman"/>
        <family val="1"/>
        <charset val="204"/>
      </rPr>
      <t xml:space="preserve"> 
(місто Коростень, Малинський, місто Малин, Лугинський, Народицький, Овруцький, Олевський)</t>
    </r>
  </si>
  <si>
    <t>Розпорядження від 29.07.2004 № 183, Розпорядження від  09.08.2005 № 124, Розпорядження від 21.09.2005 № 246, Розпорядження від 26.09.2007 № 263, Розпорядження від 23.09.2008 № 301, Розпорядження від 22.07.2010 № 138, Розпорядження від 17.08.2010 № 381, Розпорядження від 27.09.2010 № 236, Розпорядження від 18.08.2011 № 170, Розпорядження від 23.07.2012.№ 243, Розпорядження від 29.08.2013.№ 160, Розпорядження від 26.07.2016 № 159</t>
  </si>
  <si>
    <t>Облдержадміністрація</t>
  </si>
  <si>
    <r>
      <rPr>
        <b/>
        <sz val="11"/>
        <rFont val="Times New Roman"/>
        <family val="1"/>
        <charset val="204"/>
      </rPr>
      <t xml:space="preserve">Берегівський </t>
    </r>
    <r>
      <rPr>
        <sz val="11"/>
        <rFont val="Times New Roman"/>
        <family val="1"/>
        <charset val="204"/>
      </rPr>
      <t>(Берегівський, Виноградівський)</t>
    </r>
  </si>
  <si>
    <r>
      <rPr>
        <b/>
        <sz val="11"/>
        <rFont val="Times New Roman"/>
        <family val="1"/>
        <charset val="204"/>
      </rPr>
      <t xml:space="preserve">Мукачівський </t>
    </r>
    <r>
      <rPr>
        <sz val="11"/>
        <rFont val="Times New Roman"/>
        <family val="1"/>
        <charset val="204"/>
      </rPr>
      <t>(Мукачівський, Свалявський, Воловецький,      Іршавський)</t>
    </r>
  </si>
  <si>
    <r>
      <rPr>
        <b/>
        <sz val="11"/>
        <rFont val="Times New Roman"/>
        <family val="1"/>
        <charset val="204"/>
      </rPr>
      <t xml:space="preserve">Хустський
 </t>
    </r>
    <r>
      <rPr>
        <sz val="11"/>
        <rFont val="Times New Roman"/>
        <family val="1"/>
        <charset val="204"/>
      </rPr>
      <t>(Хустський, Міжгірський)</t>
    </r>
  </si>
  <si>
    <t>Розпорядження від 23.12.2021 № 283</t>
  </si>
  <si>
    <t>Розпорядження від 18.11.2021 № 295                  Розпорядження від 03.12.2021 № 308</t>
  </si>
  <si>
    <t>Розпорядження від 23.12.2021 № 344</t>
  </si>
  <si>
    <t>Розпорядження від 03.09.2003 № 290          Розпорядження від 14.08.2003 № 437               Розпорядження від 11.10.2005 № 364          Розпорядження від 29.08.2003 № 379</t>
  </si>
  <si>
    <t>Розпорядження від 22.08.2003 № 363       Розпорядження від 30.08.2005 № 254</t>
  </si>
  <si>
    <t>Розпорядження від 22.10.2009 № 543</t>
  </si>
  <si>
    <t>Розпорядження від 24.09.2019 № 189       Розпорядження від 09.10.2020 № 259</t>
  </si>
  <si>
    <t>Розпорядження від 31.07.1998 № 192                          Розпорядження від 09.08.2002 № 203</t>
  </si>
  <si>
    <t>Розпорядження від 01.10.2003 № 511                          Розпорядження від 16.08.2018 № 203</t>
  </si>
  <si>
    <r>
      <rPr>
        <b/>
        <sz val="11"/>
        <rFont val="Times New Roman"/>
        <family val="1"/>
        <charset val="204"/>
      </rPr>
      <t xml:space="preserve">Мукачівський </t>
    </r>
    <r>
      <rPr>
        <sz val="11"/>
        <rFont val="Times New Roman"/>
        <family val="1"/>
        <charset val="204"/>
      </rPr>
      <t xml:space="preserve">
 (Свалявський, Воловецький)</t>
    </r>
  </si>
  <si>
    <r>
      <rPr>
        <b/>
        <sz val="11"/>
        <rFont val="Times New Roman"/>
        <family val="1"/>
        <charset val="204"/>
      </rPr>
      <t xml:space="preserve">Ужгородський    </t>
    </r>
    <r>
      <rPr>
        <sz val="11"/>
        <rFont val="Times New Roman"/>
        <family val="1"/>
        <charset val="204"/>
      </rPr>
      <t xml:space="preserve">                                      (В. Березнянський)</t>
    </r>
  </si>
  <si>
    <r>
      <rPr>
        <b/>
        <sz val="11"/>
        <rFont val="Times New Roman"/>
        <family val="1"/>
        <charset val="204"/>
      </rPr>
      <t xml:space="preserve">Мукачівський  </t>
    </r>
    <r>
      <rPr>
        <sz val="11"/>
        <rFont val="Times New Roman"/>
        <family val="1"/>
        <charset val="204"/>
      </rPr>
      <t>(Мукачівський, Свалявський, Воловецький,      Іршавський)</t>
    </r>
  </si>
  <si>
    <r>
      <rPr>
        <b/>
        <sz val="11"/>
        <rFont val="Times New Roman"/>
        <family val="1"/>
        <charset val="204"/>
      </rPr>
      <t>Рахівський</t>
    </r>
    <r>
      <rPr>
        <sz val="11"/>
        <rFont val="Times New Roman"/>
        <family val="1"/>
        <charset val="204"/>
      </rPr>
      <t xml:space="preserve"> </t>
    </r>
  </si>
  <si>
    <r>
      <rPr>
        <b/>
        <sz val="11"/>
        <rFont val="Times New Roman"/>
        <family val="1"/>
        <charset val="204"/>
      </rPr>
      <t xml:space="preserve">Хустський 
</t>
    </r>
    <r>
      <rPr>
        <sz val="11"/>
        <rFont val="Times New Roman"/>
        <family val="1"/>
        <charset val="204"/>
      </rPr>
      <t>(Хустський, Міжгірський)</t>
    </r>
  </si>
  <si>
    <r>
      <rPr>
        <b/>
        <sz val="11"/>
        <rFont val="Times New Roman"/>
        <family val="1"/>
        <charset val="204"/>
      </rPr>
      <t xml:space="preserve">Ужгородський </t>
    </r>
    <r>
      <rPr>
        <sz val="11"/>
        <rFont val="Times New Roman"/>
        <family val="1"/>
        <charset val="204"/>
      </rPr>
      <t xml:space="preserve">
(Перечинський, 
В. Березнянський)</t>
    </r>
  </si>
  <si>
    <t>Розпорядження від 03.11.2009 № 460                          Розпорядження від 23.12.2009 № 401</t>
  </si>
  <si>
    <t>Розпорядження від 31.05.2010 № 591         Розпорядження від 23.07.2009 № 370             Розпорядження від 07.09.2009 № 294         Розпорядження від 11.06.2009 № 330</t>
  </si>
  <si>
    <t>Розпорядження від 30.06.2009 № 208                          Розпорядження від 24.03.2009 № 141</t>
  </si>
  <si>
    <r>
      <rPr>
        <b/>
        <sz val="11"/>
        <rFont val="Times New Roman"/>
        <family val="1"/>
        <charset val="204"/>
      </rPr>
      <t xml:space="preserve">Ужгородський </t>
    </r>
    <r>
      <rPr>
        <sz val="11"/>
        <rFont val="Times New Roman"/>
        <family val="1"/>
        <charset val="204"/>
      </rPr>
      <t>(Ужгородський, Перечинський, 
В. Березнянський)</t>
    </r>
  </si>
  <si>
    <r>
      <rPr>
        <b/>
        <sz val="11"/>
        <rFont val="Times New Roman"/>
        <family val="1"/>
        <charset val="204"/>
      </rPr>
      <t xml:space="preserve">Мукачівський </t>
    </r>
    <r>
      <rPr>
        <sz val="11"/>
        <rFont val="Times New Roman"/>
        <family val="1"/>
        <charset val="204"/>
      </rPr>
      <t>(Мукачівський, Свалявський,      Іршавський)</t>
    </r>
  </si>
  <si>
    <t>Розпорядження від 03.12.2008 № 611      Розпорядження від 15.12.2008 № 466 Розпорядження від 17.12.2008 № 448</t>
  </si>
  <si>
    <t>Розпорядження від 19.12.2008 № 580       Розпорядження від 24.11.2008 № 426</t>
  </si>
  <si>
    <t>Розпорядження від 18.12.2008 № 1155                          Розпорядження від 22.09.2008 № 750              Розпорядження від 08.12.2011 № 469</t>
  </si>
  <si>
    <t>Розпорядження від 16.11.2021 № 294</t>
  </si>
  <si>
    <r>
      <rPr>
        <b/>
        <sz val="11"/>
        <rFont val="Times New Roman"/>
        <family val="1"/>
        <charset val="204"/>
      </rPr>
      <t xml:space="preserve">Ужгородський </t>
    </r>
    <r>
      <rPr>
        <sz val="11"/>
        <rFont val="Times New Roman"/>
        <family val="1"/>
        <charset val="204"/>
      </rPr>
      <t>(Ужгородський, Перечинський)</t>
    </r>
  </si>
  <si>
    <r>
      <rPr>
        <b/>
        <sz val="11"/>
        <rFont val="Times New Roman"/>
        <family val="1"/>
        <charset val="204"/>
      </rPr>
      <t xml:space="preserve">Хустський </t>
    </r>
    <r>
      <rPr>
        <sz val="11"/>
        <rFont val="Times New Roman"/>
        <family val="1"/>
        <charset val="204"/>
      </rPr>
      <t xml:space="preserve">
(Хустський, Міжгірський)</t>
    </r>
  </si>
  <si>
    <t>Розпорядження від 25.08.2020 № 247       Розпорядження від 28.08.2013 № 260</t>
  </si>
  <si>
    <t>Розпорядження від 22.09.2005 № 315       Розпорядження від 30.09.2013 № 287</t>
  </si>
  <si>
    <t>Розпорядження від 06.08.2010 № 782      Розпорядження від 28.10.2008 № 410 Розпорядження від 15.10.2004 № 392</t>
  </si>
  <si>
    <t>Розпорядження від 21.09.2009 № 370      Розпорядження від 18.07.2006 № 316</t>
  </si>
  <si>
    <t>Розпорядження від 28.10.2021 № 252</t>
  </si>
  <si>
    <t>Розпорядження від 03.12.2021 № 245</t>
  </si>
  <si>
    <t>Розпорядження від 09.11.2021 № 231</t>
  </si>
  <si>
    <r>
      <t xml:space="preserve">Верховинський </t>
    </r>
    <r>
      <rPr>
        <sz val="11"/>
        <rFont val="Times New Roman"/>
        <family val="1"/>
        <charset val="204"/>
      </rPr>
      <t>(Верховинський)</t>
    </r>
  </si>
  <si>
    <r>
      <rPr>
        <b/>
        <sz val="11"/>
        <rFont val="Times New Roman"/>
        <family val="1"/>
        <charset val="204"/>
      </rPr>
      <t>Калуський</t>
    </r>
    <r>
      <rPr>
        <sz val="11"/>
        <rFont val="Times New Roman"/>
        <family val="1"/>
        <charset val="204"/>
      </rPr>
      <t xml:space="preserve"> (Калуський)</t>
    </r>
  </si>
  <si>
    <r>
      <t xml:space="preserve">Коломийський </t>
    </r>
    <r>
      <rPr>
        <sz val="11"/>
        <rFont val="Times New Roman"/>
        <family val="1"/>
        <charset val="204"/>
      </rPr>
      <t>(Коломийський)</t>
    </r>
  </si>
  <si>
    <r>
      <t xml:space="preserve">Надвірнянський </t>
    </r>
    <r>
      <rPr>
        <sz val="11"/>
        <rFont val="Times New Roman"/>
        <family val="1"/>
        <charset val="204"/>
      </rPr>
      <t>(Надвірнянський)</t>
    </r>
  </si>
  <si>
    <t>Розпорядження від 06.08.2010 № 232, Розпорядження від 26.09.2008 № 12, Розпорядження від 26.09.2008 № 13, Розпорядження від 27.09.2008 № 25, Розпорядження від 29.09.2008 № 21-р, Розпорядження від 27.09.2008 № 27, Розпорядження від 26.09.2008 № 38, Розпорядження від 26.09.2008 № 30, Розпорядження від 26.09.2008 
№ 2-3/69, 
Розпорядження від 27.09.2008 № 81, Розпорядження від 27.09.2008 № 67, Розпорядження від 27.09.2008 № 94, Розпорядження від 27.09.2008 № 109, Розпорядження від 27.09.2008
№ 55"А",
Розпорядження від 27.09.2008 № 87, Розпорядження від 27.11.2009 № 415</t>
  </si>
  <si>
    <t>Розпорядження від 03.12.2021 № 246</t>
  </si>
  <si>
    <r>
      <t xml:space="preserve">Косівський </t>
    </r>
    <r>
      <rPr>
        <sz val="11"/>
        <rFont val="Times New Roman"/>
        <family val="1"/>
        <charset val="204"/>
      </rPr>
      <t>(Косівський)</t>
    </r>
  </si>
  <si>
    <t>Розпорядження від 05.11.2021 № 263</t>
  </si>
  <si>
    <t>Розпорядження від 26.11.2021 № 182</t>
  </si>
  <si>
    <r>
      <rPr>
        <b/>
        <sz val="11"/>
        <rFont val="Times New Roman"/>
        <family val="1"/>
        <charset val="204"/>
      </rPr>
      <t>Коломийський</t>
    </r>
    <r>
      <rPr>
        <sz val="11"/>
        <rFont val="Times New Roman"/>
        <family val="1"/>
        <charset val="204"/>
      </rPr>
      <t xml:space="preserve"> (Городенківський)</t>
    </r>
  </si>
  <si>
    <r>
      <rPr>
        <b/>
        <sz val="11"/>
        <rFont val="Times New Roman"/>
        <family val="1"/>
        <charset val="204"/>
      </rPr>
      <t>Івано-Франківський</t>
    </r>
    <r>
      <rPr>
        <sz val="11"/>
        <rFont val="Times New Roman"/>
        <family val="1"/>
        <charset val="204"/>
      </rPr>
      <t xml:space="preserve">  </t>
    </r>
  </si>
  <si>
    <r>
      <rPr>
        <b/>
        <sz val="11"/>
        <rFont val="Times New Roman"/>
        <family val="1"/>
        <charset val="204"/>
      </rPr>
      <t>Калуський</t>
    </r>
    <r>
      <rPr>
        <sz val="11"/>
        <rFont val="Times New Roman"/>
        <family val="1"/>
        <charset val="204"/>
      </rPr>
      <t xml:space="preserve"> (Рожнятівський)</t>
    </r>
  </si>
  <si>
    <t>Розпорядження від 10.12.2021 № 258</t>
  </si>
  <si>
    <t>Розпорядження від 07.12.2021
№ 886-р</t>
  </si>
  <si>
    <t>Розпорядження від 07.09.21 № 146/А-2021</t>
  </si>
  <si>
    <t>Розпорядження від 02.11.21                                     № 224/А-2021</t>
  </si>
  <si>
    <r>
      <rPr>
        <b/>
        <sz val="11"/>
        <color indexed="8"/>
        <rFont val="Times New Roman"/>
        <family val="1"/>
        <charset val="204"/>
      </rPr>
      <t xml:space="preserve">Одеський  </t>
    </r>
    <r>
      <rPr>
        <sz val="11"/>
        <color indexed="8"/>
        <rFont val="Times New Roman"/>
        <family val="1"/>
        <charset val="204"/>
      </rPr>
      <t xml:space="preserve">       (Біляївський,                          Лиманський,                                    Овідіопольський)</t>
    </r>
  </si>
  <si>
    <r>
      <rPr>
        <b/>
        <sz val="11"/>
        <color indexed="8"/>
        <rFont val="Times New Roman"/>
        <family val="1"/>
        <charset val="204"/>
      </rPr>
      <t xml:space="preserve">Роздільнянський </t>
    </r>
    <r>
      <rPr>
        <sz val="11"/>
        <color indexed="8"/>
        <rFont val="Times New Roman"/>
        <family val="1"/>
        <charset val="204"/>
      </rPr>
      <t>(Великомихайлівський,                                            Захарівський,                     Роздільнянський)</t>
    </r>
  </si>
  <si>
    <r>
      <rPr>
        <b/>
        <sz val="11"/>
        <color indexed="8"/>
        <rFont val="Times New Roman"/>
        <family val="1"/>
        <charset val="204"/>
      </rPr>
      <t>Березівський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(Іванівський)</t>
    </r>
  </si>
  <si>
    <t>Розпорядження від 28.04.01 № 191/2001; Розпорядження від 04.09.03 № 541/2003; Розпорядження від 07.11.07 № 1597;               Розпорядження від 25.04.08 № 530</t>
  </si>
  <si>
    <t>Розпорядження від 28.05.08 № 349/А-2008;                                         Розпорядження від 12.11.07 
№ 598/2007; Розпорядження від 20.05.08 № 632/А-2008</t>
  </si>
  <si>
    <t xml:space="preserve">Розпорядження від 12.06.08 № 91;                                                            Розпорядження від 26.08.20 №143;                              Розпорядження від 19.07.07 № 954                      </t>
  </si>
  <si>
    <t>Розпорядження від 22.11.07 № 1268;                       Розпорядження від 04.09.19 № 192/А-2019</t>
  </si>
  <si>
    <t>Розпорядження від 17.08.20 
№ 235/А-2020</t>
  </si>
  <si>
    <t>Розпорядження від 05.08.20 
№ 224/А-2020,                              Розпорядження від 20.09.10 № 1085 Розпорядження від 11.09.20
№ 275/А-2020; 
Розпорядження від 11.09.20
№ 276/А-2020</t>
  </si>
  <si>
    <t>Розпорядження від 16.08.21 
№ 130/А-2021</t>
  </si>
  <si>
    <r>
      <rPr>
        <b/>
        <sz val="11"/>
        <color indexed="8"/>
        <rFont val="Times New Roman"/>
        <family val="1"/>
        <charset val="204"/>
      </rPr>
      <t xml:space="preserve">Подільський </t>
    </r>
    <r>
      <rPr>
        <sz val="11"/>
        <color indexed="8"/>
        <rFont val="Times New Roman"/>
        <family val="1"/>
        <charset val="204"/>
      </rPr>
      <t>(Ананьївський;                     Балтський;                                                                                           Кодимський;                          Любашівський;                             Окнянський;                                                                Подільський;                           Савранський)</t>
    </r>
  </si>
  <si>
    <r>
      <rPr>
        <b/>
        <sz val="11"/>
        <color indexed="8"/>
        <rFont val="Times New Roman"/>
        <family val="1"/>
        <charset val="204"/>
      </rPr>
      <t xml:space="preserve">Березівський    </t>
    </r>
    <r>
      <rPr>
        <sz val="11"/>
        <color indexed="8"/>
        <rFont val="Times New Roman"/>
        <family val="1"/>
        <charset val="204"/>
      </rPr>
      <t xml:space="preserve">                     (Березівський;                          Іванівський;                                  Миколаївський;                                                                             Ширяївський)</t>
    </r>
  </si>
  <si>
    <r>
      <rPr>
        <b/>
        <sz val="11"/>
        <color indexed="8"/>
        <rFont val="Times New Roman"/>
        <family val="1"/>
        <charset val="204"/>
      </rPr>
      <t xml:space="preserve">Одеський          </t>
    </r>
    <r>
      <rPr>
        <sz val="11"/>
        <color indexed="8"/>
        <rFont val="Times New Roman"/>
        <family val="1"/>
        <charset val="204"/>
      </rPr>
      <t xml:space="preserve">                                           (Лиманський)</t>
    </r>
  </si>
  <si>
    <r>
      <rPr>
        <b/>
        <sz val="11"/>
        <color indexed="8"/>
        <rFont val="Times New Roman"/>
        <family val="1"/>
        <charset val="204"/>
      </rPr>
      <t xml:space="preserve">Болградський </t>
    </r>
    <r>
      <rPr>
        <sz val="11"/>
        <color indexed="8"/>
        <rFont val="Times New Roman"/>
        <family val="1"/>
        <charset val="204"/>
      </rPr>
      <t>(Тарутинський)</t>
    </r>
  </si>
  <si>
    <t xml:space="preserve">Розпорядження від 02.08.19 
№ 133/А-2019; Розпорядження від 30.07.20 № 136/А-2020;                                       Розпорядження від 16.08.18 
№ 367/А-2018; Розпорядження від 06.09.18 № 409/А-2018;  
Розпорядження від 13.08.19 
№ 149/А-2019; Розпорядження від 06.09.19 № 171/А-2019;
Розпорядження від 05.08.20 
№ 169/А-2019; Розпорядження від 17.08.18 № 410/А-2018; 
Розпорядження від 14.09.18 № 454/А-2018; Розпорядження від 10.09.19 № 230/А-2019; Розпорядження від 20.08.20 № 182/А-2020; Розпорядження від 02.08.19 № 163/Ад-2019; Розпорядження від 30.07.20 
№ 144/Ад-2020; Розпорядження від 14.08.18 № 304/А-2018;  Розпорядження від 14.08.19 № 139/А-2019; Розпорядження від 30.07.20 №101/А-2020; Розпорядження від 15.08.18 №444/18;  Розпорядження від 13.08.19 №161/19; Розпорядження від 27.08.20 №91/20; Розпорядження від 03.08.18 №267/А-2018; Розпорядження від 31.08.20 №199/А-2020; Розпорядження від 03.08.20 №183/А-2020                                                      </t>
  </si>
  <si>
    <r>
      <t xml:space="preserve">Розпорядження від 10.09.19 № 155 А-2019; 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                                Розпорядження від 10.09.20 № 147/А-2020;                                            Розпорядження від 13.08.19 № 141/А-2019;  Розпорядження від 22.08.19 
№ 148/А-2019;                                        Розпорядження від 31.07.19 
№143/А-2019, Розпорядження від 06.08.19 № 144/А-2019; Розпорядження від 27.08.20 № 164/А-2020</t>
    </r>
  </si>
  <si>
    <t xml:space="preserve">Розпорядження від 01.08.19 № 193/А-2019; Розпорядження від 14.08.20 
№ 157/А-2020;                                             Розпорядження від 22.08.18 № 533/А-2018; Розпорядження від 02.08.19 
№ 191/А-2019                                      </t>
  </si>
  <si>
    <t>Розпорядження від 22.08.19 
№ 318/А-2019;
Розпорядження від 03.09.20 
№ 255/А-2020</t>
  </si>
  <si>
    <t>Розпорядження від 14.08.19 
№ 199/А-2019</t>
  </si>
  <si>
    <t>Розпорядження від 08.08.19 
№ 138/А-2019</t>
  </si>
  <si>
    <t>Розпорядження від 30.08.18
№ 426/А-2018</t>
  </si>
  <si>
    <r>
      <t xml:space="preserve">Одеський                                              </t>
    </r>
    <r>
      <rPr>
        <sz val="11"/>
        <color indexed="8"/>
        <rFont val="Times New Roman"/>
        <family val="1"/>
        <charset val="204"/>
      </rPr>
      <t>(Біляївський)</t>
    </r>
  </si>
  <si>
    <r>
      <rPr>
        <b/>
        <sz val="11"/>
        <color indexed="8"/>
        <rFont val="Times New Roman"/>
        <family val="1"/>
        <charset val="204"/>
      </rPr>
      <t xml:space="preserve">Березівський </t>
    </r>
    <r>
      <rPr>
        <sz val="11"/>
        <color indexed="8"/>
        <rFont val="Times New Roman"/>
        <family val="1"/>
        <charset val="204"/>
      </rPr>
      <t>(Ширяївський)</t>
    </r>
  </si>
  <si>
    <r>
      <rPr>
        <b/>
        <sz val="11"/>
        <color indexed="8"/>
        <rFont val="Times New Roman"/>
        <family val="1"/>
        <charset val="204"/>
      </rPr>
      <t xml:space="preserve">Подільський    </t>
    </r>
    <r>
      <rPr>
        <sz val="11"/>
        <color indexed="8"/>
        <rFont val="Times New Roman"/>
        <family val="1"/>
        <charset val="204"/>
      </rPr>
      <t xml:space="preserve">                      (Кодимський;                           Подільський;                           Савранський)</t>
    </r>
  </si>
  <si>
    <r>
      <rPr>
        <b/>
        <sz val="11"/>
        <color indexed="8"/>
        <rFont val="Times New Roman"/>
        <family val="1"/>
        <charset val="204"/>
      </rPr>
      <t>Білгород-Дністровський</t>
    </r>
    <r>
      <rPr>
        <sz val="11"/>
        <color indexed="8"/>
        <rFont val="Times New Roman"/>
        <family val="1"/>
        <charset val="204"/>
      </rPr>
      <t xml:space="preserve"> (Саратський;                                       Татарбунарський)</t>
    </r>
  </si>
  <si>
    <r>
      <rPr>
        <b/>
        <sz val="11"/>
        <color indexed="8"/>
        <rFont val="Times New Roman"/>
        <family val="1"/>
        <charset val="204"/>
      </rPr>
      <t>Березівський</t>
    </r>
    <r>
      <rPr>
        <sz val="11"/>
        <color indexed="8"/>
        <rFont val="Times New Roman"/>
        <family val="1"/>
        <charset val="204"/>
      </rPr>
      <t xml:space="preserve"> (Ширяївський)</t>
    </r>
  </si>
  <si>
    <r>
      <rPr>
        <b/>
        <sz val="11"/>
        <color indexed="8"/>
        <rFont val="Times New Roman"/>
        <family val="1"/>
        <charset val="204"/>
      </rPr>
      <t xml:space="preserve">Ізмаїльський   </t>
    </r>
    <r>
      <rPr>
        <sz val="11"/>
        <color indexed="8"/>
        <rFont val="Times New Roman"/>
        <family val="1"/>
        <charset val="204"/>
      </rPr>
      <t xml:space="preserve">                     (Ренійський)</t>
    </r>
  </si>
  <si>
    <t>Розпорядження від  26.06.19 № 174/А-2019;                             Розпорядження від 26.06.19 № 144/19;                                Розпорядження від 22.06.20 № 155/А-2020</t>
  </si>
  <si>
    <r>
      <rPr>
        <b/>
        <sz val="11"/>
        <color indexed="8"/>
        <rFont val="Times New Roman"/>
        <family val="1"/>
        <charset val="204"/>
      </rPr>
      <t>Подільський</t>
    </r>
    <r>
      <rPr>
        <sz val="11"/>
        <color indexed="8"/>
        <rFont val="Times New Roman"/>
        <family val="1"/>
        <charset val="204"/>
      </rPr>
      <t xml:space="preserve">                            (Ананьївський;                      Балтський;                               Кодимський;                                                                   Любашівський;                     Окнянський;                         Подільський;                        Савранський,                 місто Подільськ)</t>
    </r>
  </si>
  <si>
    <r>
      <rPr>
        <b/>
        <sz val="11"/>
        <color indexed="8"/>
        <rFont val="Times New Roman"/>
        <family val="1"/>
        <charset val="204"/>
      </rPr>
      <t xml:space="preserve">Болградський </t>
    </r>
    <r>
      <rPr>
        <sz val="11"/>
        <color indexed="8"/>
        <rFont val="Times New Roman"/>
        <family val="1"/>
        <charset val="204"/>
      </rPr>
      <t>(Арцизький;                                 Болградський;                       Тарутинський)</t>
    </r>
  </si>
  <si>
    <r>
      <rPr>
        <b/>
        <sz val="11"/>
        <color indexed="8"/>
        <rFont val="Times New Roman"/>
        <family val="1"/>
        <charset val="204"/>
      </rPr>
      <t xml:space="preserve">Березівський    </t>
    </r>
    <r>
      <rPr>
        <sz val="11"/>
        <color indexed="8"/>
        <rFont val="Times New Roman"/>
        <family val="1"/>
        <charset val="204"/>
      </rPr>
      <t xml:space="preserve">                     (Березівський;                          Іванівський;                                  Миколаївський;                  Ширяївський)</t>
    </r>
  </si>
  <si>
    <r>
      <rPr>
        <b/>
        <sz val="11"/>
        <color indexed="8"/>
        <rFont val="Times New Roman"/>
        <family val="1"/>
        <charset val="204"/>
      </rPr>
      <t xml:space="preserve">Б-Дністровський     </t>
    </r>
    <r>
      <rPr>
        <sz val="11"/>
        <color indexed="8"/>
        <rFont val="Times New Roman"/>
        <family val="1"/>
        <charset val="204"/>
      </rPr>
      <t xml:space="preserve">            (Б-Дністровський;                        Саратський;                           Татарбунарський)</t>
    </r>
  </si>
  <si>
    <r>
      <rPr>
        <b/>
        <sz val="11"/>
        <color indexed="8"/>
        <rFont val="Times New Roman"/>
        <family val="1"/>
        <charset val="204"/>
      </rPr>
      <t xml:space="preserve">Одеський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(Біляївський;                          Лиманський;                                  Овідіопольський,  
місто Одеса)</t>
    </r>
  </si>
  <si>
    <r>
      <rPr>
        <b/>
        <sz val="11"/>
        <color indexed="8"/>
        <rFont val="Times New Roman"/>
        <family val="1"/>
        <charset val="204"/>
      </rPr>
      <t xml:space="preserve">Роздільнянський </t>
    </r>
    <r>
      <rPr>
        <sz val="11"/>
        <color indexed="8"/>
        <rFont val="Times New Roman"/>
        <family val="1"/>
        <charset val="204"/>
      </rPr>
      <t xml:space="preserve">                    (Великомихайлівський;            Захарівський;                          Роздільнянський)</t>
    </r>
  </si>
  <si>
    <r>
      <rPr>
        <b/>
        <sz val="11"/>
        <color indexed="8"/>
        <rFont val="Times New Roman"/>
        <family val="1"/>
        <charset val="204"/>
      </rPr>
      <t xml:space="preserve">Ізмаїльський     </t>
    </r>
    <r>
      <rPr>
        <sz val="11"/>
        <color indexed="8"/>
        <rFont val="Times New Roman"/>
        <family val="1"/>
        <charset val="204"/>
      </rPr>
      <t xml:space="preserve">                         (Кілійський;                              Ренійський, місто Ізмаїл)</t>
    </r>
  </si>
  <si>
    <t>Розпорядження від  06.11.07 № 770/А-2007;                                      Розпорядження від 10.08.07 № 378/А-2007; Розпорядження від 30.09.08 №533/А-2007;                                                 Розпорядження від 17.09.09 № 336/А-2009;                                 Розпорядження від 27.10.08 № 347;                       Розпорядження від 22.08.18 № 338/А-2018;  Розпорядження від 31.07.19
№ 142/А-2019</t>
  </si>
  <si>
    <t xml:space="preserve">Розпорядження від 07.08.20 № 167/А-2020; Розпорядження від 20.12.07 
№ 856/А-2007; Розпорядження від 23.09.20 № 239/А-2020 </t>
  </si>
  <si>
    <t>Розпорядження від 13.12.07 
№ 2211/2007;                 Розпорядження від 19.06.08 № 236/А-2008; Розпорядження від 26.05.15 
№ 214/А-2015; Розпорядження від 19.09.08 № 299/А-2008;                       Розпорядження від 28.09.17 № 328/А-2017</t>
  </si>
  <si>
    <t xml:space="preserve">Розпорядження від 28.04.01 
№ 191/2001; Розпорядження від 04.09.03 № 541/2003; Розпорядження від 30.08.04 № 629/2004; Розпорядження від 29.09.08 
№ 1323/2008; Розпорядження від 01.10.09 № 892/2009; Розпорядження від 05.09.11 № 790/2011; Розпорядження від 28.08.20
№ 221/РА-2020; Розпорядження від 03.10.14 № 486/А-2014; Розпорядження від 13.09.19 № 342/А-2019; Розпорядження від 25.04.08 
№ 530; Розпорядження від 07.09.17 
№ 465/А-2017,   Розпорядження від 27.12.07 № 1009/А-2007; Розпорядження від 30.10.08 № 896/А-2008    </t>
  </si>
  <si>
    <t>Розпорядження від 28.05.08 № 349/А-2008; Розпорядження від 15.09.11
№ 695/А-2011; Розпорядження від 12.11.07 № 598/2007; Розпорядження від 20.05.08 № 632/А-2008</t>
  </si>
  <si>
    <t>Розпорядження від 02.11.21 № 224/А-2021</t>
  </si>
  <si>
    <t>Розпорядження від 11.04.08 № 187/А-2008; Розпорядження від 11.08.20 
№ 142/А-2020</t>
  </si>
  <si>
    <t>Розпорядження від 11.02.09 № 44/А-2009;                                          Розпорядження від 20.12.07 № 856/А-2007</t>
  </si>
  <si>
    <t>Розпорядження від 06.11.07 № 770/А-2007;                                 Розпорядження від 10.08.07 № 378/А-2007; Розпорядження від 17.09.09 №336/А-2009</t>
  </si>
  <si>
    <t>Розпорядження від 26.08.20 № 169/А-2020; Розпорядження від 05.11.08
№ 424/А-2008;                                        Розпорядження від 17.11.09 № 306/А-2009 , Розпорядження від 22.11.07 
№ 1268</t>
  </si>
  <si>
    <t>Розпорядження від 28.04.01 
№ 191/2001; Розпорядження від 07.11.07 №1597;                           Розпорядження від 25.04.08 № 530</t>
  </si>
  <si>
    <t>Розпорядження від 28.05.08 № 349/А-2008; Розпорядження від 12.11.07 
№ 598/2007; Розпорядження від 20.05.08 № 632/А-2008</t>
  </si>
  <si>
    <t>Розпорядження від 12.06.08 № 91;                           Розпорядження від 19.07.07 № 951</t>
  </si>
  <si>
    <t>Розпорядження від 02.11.21 
№ 224/А-2021</t>
  </si>
  <si>
    <r>
      <rPr>
        <b/>
        <sz val="11"/>
        <color indexed="8"/>
        <rFont val="Times New Roman"/>
        <family val="1"/>
        <charset val="204"/>
      </rPr>
      <t xml:space="preserve">Подільський </t>
    </r>
    <r>
      <rPr>
        <sz val="11"/>
        <color indexed="8"/>
        <rFont val="Times New Roman"/>
        <family val="1"/>
        <charset val="204"/>
      </rPr>
      <t>(Ананьївський)</t>
    </r>
  </si>
  <si>
    <r>
      <rPr>
        <b/>
        <sz val="11"/>
        <color indexed="8"/>
        <rFont val="Times New Roman"/>
        <family val="1"/>
        <charset val="204"/>
      </rPr>
      <t xml:space="preserve">Болградський </t>
    </r>
    <r>
      <rPr>
        <sz val="11"/>
        <color indexed="8"/>
        <rFont val="Times New Roman"/>
        <family val="1"/>
        <charset val="204"/>
      </rPr>
      <t>(Арцизький;                          Болградський)</t>
    </r>
  </si>
  <si>
    <r>
      <rPr>
        <b/>
        <sz val="11"/>
        <color indexed="8"/>
        <rFont val="Times New Roman"/>
        <family val="1"/>
        <charset val="204"/>
      </rPr>
      <t xml:space="preserve">Березівський    </t>
    </r>
    <r>
      <rPr>
        <sz val="11"/>
        <color indexed="8"/>
        <rFont val="Times New Roman"/>
        <family val="1"/>
        <charset val="204"/>
      </rPr>
      <t xml:space="preserve">                     (Березівський;                          Іванівський;                                  Миколаївський)               </t>
    </r>
  </si>
  <si>
    <r>
      <rPr>
        <b/>
        <sz val="11"/>
        <color indexed="8"/>
        <rFont val="Times New Roman"/>
        <family val="1"/>
        <charset val="204"/>
      </rPr>
      <t xml:space="preserve">Б-Дністровський    </t>
    </r>
    <r>
      <rPr>
        <sz val="11"/>
        <color indexed="8"/>
        <rFont val="Times New Roman"/>
        <family val="1"/>
        <charset val="204"/>
      </rPr>
      <t xml:space="preserve">           (Б-Дністровський;                 Саратський;                           Татарбунарський,         місто Б-Дністровський)</t>
    </r>
  </si>
  <si>
    <r>
      <rPr>
        <b/>
        <sz val="11"/>
        <color indexed="8"/>
        <rFont val="Times New Roman"/>
        <family val="1"/>
        <charset val="204"/>
      </rPr>
      <t xml:space="preserve">Одеський </t>
    </r>
    <r>
      <rPr>
        <sz val="11"/>
        <color indexed="8"/>
        <rFont val="Times New Roman"/>
        <family val="1"/>
        <charset val="204"/>
      </rPr>
      <t xml:space="preserve">                                (Біляївський;                     Лиманський;                            Овідіопольський)</t>
    </r>
  </si>
  <si>
    <r>
      <rPr>
        <b/>
        <sz val="11"/>
        <color indexed="8"/>
        <rFont val="Times New Roman"/>
        <family val="1"/>
        <charset val="204"/>
      </rPr>
      <t xml:space="preserve">Роздільнянський </t>
    </r>
    <r>
      <rPr>
        <sz val="11"/>
        <color indexed="8"/>
        <rFont val="Times New Roman"/>
        <family val="1"/>
        <charset val="204"/>
      </rPr>
      <t>(Великомихайлівський;            Захарівський;                             Роздільнянський)</t>
    </r>
  </si>
  <si>
    <r>
      <rPr>
        <b/>
        <sz val="11"/>
        <rFont val="Times New Roman"/>
        <family val="1"/>
        <charset val="204"/>
      </rPr>
      <t xml:space="preserve">Ізмаїльський   </t>
    </r>
    <r>
      <rPr>
        <sz val="11"/>
        <rFont val="Times New Roman"/>
        <family val="1"/>
        <charset val="204"/>
      </rPr>
      <t xml:space="preserve">                           (Кілійський;                                         Ренійський,                                місто Ізмаїл)</t>
    </r>
  </si>
  <si>
    <r>
      <rPr>
        <b/>
        <sz val="11"/>
        <rFont val="Times New Roman"/>
        <family val="1"/>
        <charset val="204"/>
      </rPr>
      <t>Болградський</t>
    </r>
    <r>
      <rPr>
        <sz val="11"/>
        <rFont val="Times New Roman"/>
        <family val="1"/>
        <charset val="204"/>
      </rPr>
      <t xml:space="preserve"> (Арцизький;                             Тарутинський)</t>
    </r>
  </si>
  <si>
    <r>
      <rPr>
        <b/>
        <sz val="11"/>
        <color indexed="8"/>
        <rFont val="Times New Roman"/>
        <family val="1"/>
        <charset val="204"/>
      </rPr>
      <t xml:space="preserve">Б-Дністровський     </t>
    </r>
    <r>
      <rPr>
        <sz val="11"/>
        <color indexed="8"/>
        <rFont val="Times New Roman"/>
        <family val="1"/>
        <charset val="204"/>
      </rPr>
      <t xml:space="preserve">            (Б-Дністровський;                        Саратський)                 </t>
    </r>
  </si>
  <si>
    <r>
      <rPr>
        <b/>
        <sz val="11"/>
        <color indexed="8"/>
        <rFont val="Times New Roman"/>
        <family val="1"/>
        <charset val="204"/>
      </rPr>
      <t>Ізмаїльський</t>
    </r>
    <r>
      <rPr>
        <sz val="11"/>
        <color indexed="8"/>
        <rFont val="Times New Roman"/>
        <family val="1"/>
        <charset val="204"/>
      </rPr>
      <t xml:space="preserve">                         (Кілійський)</t>
    </r>
  </si>
  <si>
    <t>Розпорядження від 07.08.20 № 167/А-2020; Розпорядження від 23.09.20 
№ 239/А-2020</t>
  </si>
  <si>
    <t>Розпорядження від 21.07.03 
№ 979/2003; Розпорядження від 10.02.06 № 38/А-06; Розпорядження від 19.08.20 № 162/А-2020</t>
  </si>
  <si>
    <r>
      <t xml:space="preserve">Розпорядження від 05.09.08 № 453;                   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Розпорядження від 26.08.20 № 143</t>
    </r>
  </si>
  <si>
    <r>
      <rPr>
        <b/>
        <sz val="11"/>
        <color indexed="8"/>
        <rFont val="Times New Roman"/>
        <family val="1"/>
        <charset val="204"/>
      </rPr>
      <t xml:space="preserve">Ізмаїльський           </t>
    </r>
    <r>
      <rPr>
        <sz val="11"/>
        <color indexed="8"/>
        <rFont val="Times New Roman"/>
        <family val="1"/>
        <charset val="204"/>
      </rPr>
      <t xml:space="preserve">                                                  (Ренійський)</t>
    </r>
  </si>
  <si>
    <r>
      <rPr>
        <b/>
        <sz val="11"/>
        <color indexed="8"/>
        <rFont val="Times New Roman"/>
        <family val="1"/>
        <charset val="204"/>
      </rPr>
      <t xml:space="preserve">Березівський       </t>
    </r>
    <r>
      <rPr>
        <sz val="11"/>
        <color indexed="8"/>
        <rFont val="Times New Roman"/>
        <family val="1"/>
        <charset val="204"/>
      </rPr>
      <t xml:space="preserve">                   (Ширяївський)</t>
    </r>
  </si>
  <si>
    <t>Розпорядження від 07.07.2021 № 127</t>
  </si>
  <si>
    <t>Розпорядження від 03.08.2021 № 256,
Розпорядження від 17.09.2021 № 298</t>
  </si>
  <si>
    <t>Розпорядження від 11.06.2021 № 308,
Розпорядження від 03.08.2021 № 403, 
Розпорядження від 09.09.2021 № 446</t>
  </si>
  <si>
    <t>Розпорядження від 17.08.2018 № 333, Розпорядження від 04.09.2019 № 268, Розпорядження від 22.09.2020 № 270</t>
  </si>
  <si>
    <t xml:space="preserve">Сарненський
</t>
  </si>
  <si>
    <t>Розпорядження від 14.06.2021 № 111</t>
  </si>
  <si>
    <t>Розпорядження від 14.06.2021 № 218</t>
  </si>
  <si>
    <t>Розпорядження від 11.06.2021 № 216,
Розпорядження від 20.08.2021 № 278,
Розпорядження від 23.09.2021 № 301</t>
  </si>
  <si>
    <t xml:space="preserve">
</t>
  </si>
  <si>
    <r>
      <rPr>
        <b/>
        <sz val="11"/>
        <rFont val="Times New Roman"/>
        <family val="1"/>
        <charset val="204"/>
      </rPr>
      <t xml:space="preserve">Кременецький </t>
    </r>
    <r>
      <rPr>
        <sz val="11"/>
        <rFont val="Times New Roman"/>
        <family val="1"/>
        <charset val="204"/>
      </rPr>
      <t>(Лановецький )</t>
    </r>
  </si>
  <si>
    <r>
      <rPr>
        <b/>
        <sz val="11"/>
        <rFont val="Times New Roman"/>
        <family val="1"/>
        <charset val="204"/>
      </rPr>
      <t xml:space="preserve">Тернопільський </t>
    </r>
    <r>
      <rPr>
        <sz val="11"/>
        <rFont val="Times New Roman"/>
        <family val="1"/>
        <charset val="204"/>
      </rPr>
      <t>(Підволочиський, Теребовлянський, Тернопільський)</t>
    </r>
  </si>
  <si>
    <r>
      <rPr>
        <b/>
        <sz val="11"/>
        <rFont val="Times New Roman"/>
        <family val="1"/>
        <charset val="204"/>
      </rPr>
      <t xml:space="preserve">Чортківський </t>
    </r>
    <r>
      <rPr>
        <sz val="11"/>
        <rFont val="Times New Roman"/>
        <family val="1"/>
        <charset val="204"/>
      </rPr>
      <t>(Борщівський, Гусятинський, Заліщицький, Чортківський)</t>
    </r>
  </si>
  <si>
    <t>Розпорядження від 07.10.2013 № 348-од, Розпорядження від 26.09.2019 
№ 204-од</t>
  </si>
  <si>
    <t>Розпорядження від 23.07.2019 
№ 170-од, Розпорядження від 05.07.2019 № 245-од, Розпорядження від 24.07.2019 № 221-од, Розпорядження від 20.09.2019 
№ 286-од</t>
  </si>
  <si>
    <t>Розпорядження від 15.10.2003 № 366, Розпорядження від 24.07.2020
 № 210/04-06, Розпорядження від 23.07.2019 № 290-од, Розпорядження від 22.07.2020 № 226/02-34, Розпорядження від 21.09.2020 
№ 257/01-16.1, Розпорядження від 23.09.2020 № 178/01-1</t>
  </si>
  <si>
    <r>
      <rPr>
        <b/>
        <sz val="11"/>
        <rFont val="Times New Roman"/>
        <family val="1"/>
        <charset val="204"/>
      </rPr>
      <t xml:space="preserve">Кременецький </t>
    </r>
    <r>
      <rPr>
        <sz val="11"/>
        <rFont val="Times New Roman"/>
        <family val="1"/>
        <charset val="204"/>
      </rPr>
      <t>(Кременецький, Лановецький, Шумський)</t>
    </r>
  </si>
  <si>
    <r>
      <rPr>
        <b/>
        <sz val="11"/>
        <rFont val="Times New Roman"/>
        <family val="1"/>
        <charset val="204"/>
      </rPr>
      <t xml:space="preserve">Чортківський </t>
    </r>
    <r>
      <rPr>
        <sz val="11"/>
        <rFont val="Times New Roman"/>
        <family val="1"/>
        <charset val="204"/>
      </rPr>
      <t>(Борщівський, Бучацький, Гусятинський, Заліщицький, Монастириський, Чортківський)</t>
    </r>
  </si>
  <si>
    <t>Розпорядження від 06.09.2017 № 252-од, Розпорядження від 27.08.2018 
№ 253-од, Розпорядження від 20.09.2019 № 188-од</t>
  </si>
  <si>
    <t xml:space="preserve">Розпорядження від 23.11.2009 № 847, Розпорядження від 20.12.2010 № 1047, Розпорядження від 25.10.2011 № 843, Розпорядження від 19.10.2012 № 855-од, Розпорядження від 29.10.2013 
№ 519-од </t>
  </si>
  <si>
    <t xml:space="preserve">Розпорядження від 23.11.2009 № 847, Розпорядження від 20.12.2010 № 1047, Розпорядження від 25.10.2011 № 843, Розпорядження від 29.10.2013 № 519-од, Розпорядження від 21.09.2020
№ 258/01-16.1 </t>
  </si>
  <si>
    <r>
      <rPr>
        <b/>
        <sz val="11"/>
        <rFont val="Times New Roman"/>
        <family val="1"/>
        <charset val="204"/>
      </rPr>
      <t xml:space="preserve">Тернопільський
 </t>
    </r>
    <r>
      <rPr>
        <sz val="11"/>
        <rFont val="Times New Roman"/>
        <family val="1"/>
        <charset val="204"/>
      </rPr>
      <t>(м. Тернопіль)</t>
    </r>
  </si>
  <si>
    <r>
      <rPr>
        <b/>
        <sz val="11"/>
        <rFont val="Times New Roman"/>
        <family val="1"/>
        <charset val="204"/>
      </rPr>
      <t xml:space="preserve">Чортківський </t>
    </r>
    <r>
      <rPr>
        <sz val="11"/>
        <rFont val="Times New Roman"/>
        <family val="1"/>
        <charset val="204"/>
      </rPr>
      <t>(Гусятинський)</t>
    </r>
  </si>
  <si>
    <t>Розпорядження від 07.08.2019 
№ 302-од</t>
  </si>
  <si>
    <t>Розпорядження від 18.11.1992  № 356</t>
  </si>
  <si>
    <t>Розпорядження від 30.03.1994  № 95</t>
  </si>
  <si>
    <t>Розпорядження від 27.11.1992  № 389, Розпорядження від 06.12.1993 № 560</t>
  </si>
  <si>
    <r>
      <rPr>
        <b/>
        <sz val="11"/>
        <rFont val="Times New Roman"/>
        <family val="1"/>
        <charset val="204"/>
      </rPr>
      <t xml:space="preserve">Кременецький </t>
    </r>
    <r>
      <rPr>
        <sz val="11"/>
        <rFont val="Times New Roman"/>
        <family val="1"/>
        <charset val="204"/>
      </rPr>
      <t>(Шумський)</t>
    </r>
  </si>
  <si>
    <r>
      <rPr>
        <b/>
        <sz val="11"/>
        <rFont val="Times New Roman"/>
        <family val="1"/>
        <charset val="204"/>
      </rPr>
      <t xml:space="preserve">Тернопільський </t>
    </r>
    <r>
      <rPr>
        <sz val="11"/>
        <rFont val="Times New Roman"/>
        <family val="1"/>
        <charset val="204"/>
      </rPr>
      <t>(Бережанський )</t>
    </r>
  </si>
  <si>
    <r>
      <rPr>
        <b/>
        <sz val="11"/>
        <rFont val="Times New Roman"/>
        <family val="1"/>
        <charset val="204"/>
      </rPr>
      <t xml:space="preserve">Чортківський </t>
    </r>
    <r>
      <rPr>
        <sz val="11"/>
        <rFont val="Times New Roman"/>
        <family val="1"/>
        <charset val="204"/>
      </rPr>
      <t>(Борщівський, Заліщицький)</t>
    </r>
  </si>
  <si>
    <t>Розпорядження від 19.07.2021 № 235</t>
  </si>
  <si>
    <r>
      <rPr>
        <b/>
        <sz val="11"/>
        <rFont val="Times New Roman"/>
        <family val="1"/>
        <charset val="204"/>
      </rPr>
      <t xml:space="preserve">Тернопільський </t>
    </r>
    <r>
      <rPr>
        <sz val="11"/>
        <rFont val="Times New Roman"/>
        <family val="1"/>
        <charset val="204"/>
      </rPr>
      <t>(Бережанський, Збаразький, Зборівський, Козівський, Підволочиський, Підгаєцький, Теребовлянський, Тернопільський)</t>
    </r>
  </si>
  <si>
    <t xml:space="preserve">Розпорядження від 31.07.2009 № 402, Розпорядження від 06.07.2007 № 328, Розпорядження від 24.06.2011  № 275, Розпорядження від 25.06.2012 № 250-од, Розпорядження від 07.08.2020
№ 227/01-07 </t>
  </si>
  <si>
    <t>Розпорядження від 16.10.2003  № 398, Розпорядження від 27.07.2005 № 377, Розпорядження від 13.05.2009 № 229, Розпорядження від 05.07.2011 № 394, Розпорядження від 25.06.2014 № 149-од,  Розпорядження від 15.11.2001 № 452, Розпорядження від 04.07.2002 № 167, Розпорядження від 15.07.2013 № 196-од,  Розпорядження від 25.12.2006, № 925, Розпорядження від 07.07.2008 № 424, Розпорядження від 13.08.2010 № 503, Розпорядження від 05.09.2006  № 364, Розпорядження від 10.06.2010  № 215, Розпорядження від 27.07.2010  № 302, Розпорядження від 23.06.2011  № 237, Розпорядження від 25.07.2002 № 63, Розпорядження від 04.06.2009 № 301, Розпорядження від 31.05.2010 № 285, Розпорядження від 06.06.2012 № 290-од, Розпорядження від 03.06.2013 № 189-од, Розпорядження від 25.07.2019 № 260-од, Розпорядження від 31.10.1994 № 30, Розпорядження від 19.10.2005 № 603, Розпорядження від 02.07.2010 № 763, Розпорядження від 26.07.2011 № 684</t>
  </si>
  <si>
    <t>Розпорядження від 26.08.1998 № 332, Розпорядження від 31.07.2009 № 332, Розпорядження від 10.06.2010  № 225,Розпорядження від 19.08.1988 № 164, Розпорядження від 25.07.1997 № 318, Розпорядження від 08.07.2020 № 180/01.01-08,  Розпорядження від 12.12.1988 № 261, Розпорядження від 09.12.1989  № 237, Розпорядження від 09.04.1996 № 135, Розпорядження від 29.08.1997 № 359, Розпорядження від 30.06.2009 № 355, Розпорядження від 07.08.2019 № 303-од, Розпорядження від 11.07.2008 № 547, Розпорядження від 18.09.2006 № 395, Розпорядження від 11.06.2013  № 182, Розпорядження від 23.07.1998  № 301, Розпорядження від 03.08.2010  № 520, Розпорядження від 06.08.2019 № 207-од</t>
  </si>
  <si>
    <t>Розпорядження від 29.07.2020
№ 232/02-34</t>
  </si>
  <si>
    <r>
      <rPr>
        <b/>
        <sz val="11"/>
        <rFont val="Times New Roman"/>
        <family val="1"/>
        <charset val="204"/>
      </rPr>
      <t xml:space="preserve">Тернопільський </t>
    </r>
    <r>
      <rPr>
        <sz val="11"/>
        <rFont val="Times New Roman"/>
        <family val="1"/>
        <charset val="204"/>
      </rPr>
      <t>(Бережанський, Збаразький, Підволочиський, Теребовлянський, Тернопільський)</t>
    </r>
  </si>
  <si>
    <r>
      <rPr>
        <b/>
        <sz val="11"/>
        <rFont val="Times New Roman"/>
        <family val="1"/>
        <charset val="204"/>
      </rPr>
      <t xml:space="preserve">Чортківський </t>
    </r>
    <r>
      <rPr>
        <sz val="11"/>
        <rFont val="Times New Roman"/>
        <family val="1"/>
        <charset val="204"/>
      </rPr>
      <t>(Борщівський, Бучацький, Гусятинський, Заліщицький, Чортківський)</t>
    </r>
  </si>
  <si>
    <t>Розпорядження від 05.10.2011 № 608, Розпорядження від 23.07.2015 № 222-од, Розпорядження від 10.10.2017 
№ 291-од</t>
  </si>
  <si>
    <t>Розпорядження від 10.10.2006 № 598, Розпорядження від 28.08.2009 № 402, Розпорядження від 31.10.2005 № 390, Розпорядження від 25.08.2020 № 220/01-06, 
Розпорядження від 15.11.2005 № 741, Розпорядження від 10.09.2007 № 553, Розпорядження від 29.10.2009 № 529, Розпорядження від 28.09.2012 № 520-од,  
Розпорядження від 04.02.2005 № 78, Розпорядження від 04.11.2011 № 1047, Розпорядження від 17.10.2016 № 319-од</t>
  </si>
  <si>
    <t>Розпорядження від 04.10.2010  № 499, Розпорядження від 08.10.2010 № 511, Розпорядження від 29.08.2011  № 447, Розпорядження від 12.10.2011  № 526, Розпорядження від 10.10.2006  № 590, Розпорядження від 27.09.2010  № 536, Розпорядження від  27.09.2010 № 537, Розпорядження від 08.10.2012. № 592-од, 
Розпорядження від 12.10.2012  № 600-од, 
Розпорядження від 02.09.2013 № 295-од,  
Розпорядження від 14.11.2003 № 389, Розпорядження від 03.10.2008 № 755</t>
  </si>
  <si>
    <r>
      <rPr>
        <b/>
        <sz val="11"/>
        <rFont val="Times New Roman"/>
        <family val="1"/>
        <charset val="204"/>
      </rPr>
      <t xml:space="preserve">Кременецький </t>
    </r>
    <r>
      <rPr>
        <sz val="11"/>
        <rFont val="Times New Roman"/>
        <family val="1"/>
        <charset val="204"/>
      </rPr>
      <t>(Кременецький, Лановецький)</t>
    </r>
  </si>
  <si>
    <r>
      <rPr>
        <b/>
        <sz val="11"/>
        <rFont val="Times New Roman"/>
        <family val="1"/>
        <charset val="204"/>
      </rPr>
      <t xml:space="preserve">Хмельницький </t>
    </r>
    <r>
      <rPr>
        <sz val="11"/>
        <rFont val="Times New Roman"/>
        <family val="1"/>
        <charset val="204"/>
      </rPr>
      <t>(Волочиський, Городоцький, Старокостянтинівський, Теофіпольський, Хмельницький)</t>
    </r>
  </si>
  <si>
    <r>
      <rPr>
        <b/>
        <sz val="11"/>
        <rFont val="Times New Roman"/>
        <family val="1"/>
        <charset val="204"/>
      </rPr>
      <t xml:space="preserve">Шепетівський </t>
    </r>
    <r>
      <rPr>
        <sz val="11"/>
        <rFont val="Times New Roman"/>
        <family val="1"/>
        <charset val="204"/>
      </rPr>
      <t>(Білогірський, Ізяславський)</t>
    </r>
  </si>
  <si>
    <t>Розпорядження від 03.09.2004 
№ 776/2004р.</t>
  </si>
  <si>
    <t>Розпорядження  від 04.09.2018
№ 747/2018-р, Розпорядження від 20.09.2019  № 233/2019-р, Розпорядження від 04.10.2019
№ 247/2019-р, Розпорядження від 17.09.2020 № 337/2020-р., Розпорядження від 11.09.2019 
№ 214/2019-р, Розпорядження від 23.09.2019 № 123/2019-р, Розпорядження від 27.09.2019 
№ 705/2019-р., Розпорядження від 28.110.2013 № 249/2013-р, Розпорядження від 20.09.2018
№ 228/2018-р., Розпорядження від 29.08.2018 № 446/2018-р, Розпорядження від 17.09.2019
№ 186/2019-р.</t>
  </si>
  <si>
    <t>Розпорядження від 10.01.2009
№ 3/2009-р</t>
  </si>
  <si>
    <t>Розпорядження від 30.04.2020 
№ 81/2020-р, Розпорядження від 05.11.2013  № 433/2013-р, Розпорядження від 09.07.2020 
№ 177/2020-р, Розпорядження від 14.08.2020 № 216/2020-р, Розпорядження від 16.09.2020
№ 254/2020-р, Розпорядження від 21.09.2020 № 271/2020-р.</t>
  </si>
  <si>
    <r>
      <t>Кам’янець-Подільський</t>
    </r>
    <r>
      <rPr>
        <sz val="11"/>
        <rFont val="Times New Roman"/>
        <family val="1"/>
        <charset val="204"/>
      </rPr>
      <t xml:space="preserve">  (Дунаєвецький, Кам’янець-Подільський, Чемеровецький)</t>
    </r>
  </si>
  <si>
    <r>
      <rPr>
        <b/>
        <sz val="11"/>
        <rFont val="Times New Roman"/>
        <family val="1"/>
        <charset val="204"/>
      </rPr>
      <t xml:space="preserve">Хмельницький </t>
    </r>
    <r>
      <rPr>
        <sz val="11"/>
        <rFont val="Times New Roman"/>
        <family val="1"/>
        <charset val="204"/>
      </rPr>
      <t>(Волочиський, Городоцький, Старокостянтинівський, Теофіпольський)</t>
    </r>
  </si>
  <si>
    <r>
      <rPr>
        <b/>
        <sz val="11"/>
        <rFont val="Times New Roman"/>
        <family val="1"/>
        <charset val="204"/>
      </rPr>
      <t xml:space="preserve">Шепетівський </t>
    </r>
    <r>
      <rPr>
        <sz val="11"/>
        <rFont val="Times New Roman"/>
        <family val="1"/>
        <charset val="204"/>
      </rPr>
      <t>(Ізяславський, Славутський, Шепетівський)</t>
    </r>
  </si>
  <si>
    <t>Розпорядження від 08.10.2019 
№ 141/2019-р, Розпорядження від 15.09.2017 № 509/2017-р, Розпорядження від 12.09.2018 
№ 560/2018-р, Розпорядження від 03.09.2019 № 170/2019-р, Розпорядження від 05.09.2011 
№ 602/2011-р, Розпорядження від 19.08.2017 № 253/2017-р.</t>
  </si>
  <si>
    <t xml:space="preserve">Розпорядження від 11.08.2017 
№ 853а/2017-р, Розпорядження від 18.08.2017 № 858а/2017-р, Розпорядження від 15.08.2018 
№ 712/2018-р, Розпорядження від 04.09.2019 № 227/2019-р, Розпорядження від 17.09.2020 
№ 336/2020-р, Розпорядження від 05.08.2016 № 594/2016-р, Розпорядження від 27.08.2020 
№ 166/2020-р, Розпорядження від 13.09.2018 № 226/2018-р </t>
  </si>
  <si>
    <t>Розпорядження від 18.07.2019 
№ 135/2019-р, Розпорядження від 16.09.2020 № 253/2020-р, Розпорядження від 15.09.2020 
№ 187/2020-р, Розпорядження від 17.09.2020 № 267/2020-р</t>
  </si>
  <si>
    <t xml:space="preserve">                                                            ХМЕЛЬНИЦЬКА область</t>
  </si>
  <si>
    <t>Розпорядження від 28.10.2021
 № 298/2021-р</t>
  </si>
  <si>
    <t>Розпорядження від 01.09.2016
№ 515/2016-р</t>
  </si>
  <si>
    <r>
      <rPr>
        <b/>
        <sz val="11"/>
        <rFont val="Times New Roman"/>
        <family val="1"/>
        <charset val="204"/>
      </rPr>
      <t xml:space="preserve">Шепетівський </t>
    </r>
    <r>
      <rPr>
        <sz val="11"/>
        <rFont val="Times New Roman"/>
        <family val="1"/>
        <charset val="204"/>
      </rPr>
      <t xml:space="preserve"> (Ізяславський)</t>
    </r>
  </si>
  <si>
    <t>Розпорядження від 08.12.2015 
№ 635/2015-р</t>
  </si>
  <si>
    <r>
      <rPr>
        <b/>
        <sz val="11"/>
        <rFont val="Times New Roman"/>
        <family val="1"/>
        <charset val="204"/>
      </rPr>
      <t>Хмельницький</t>
    </r>
    <r>
      <rPr>
        <sz val="11"/>
        <rFont val="Times New Roman"/>
        <family val="1"/>
        <charset val="204"/>
      </rPr>
      <t xml:space="preserve"> (Деражнянський, Летичівський, Теофіпольський, Ярмолинецький)</t>
    </r>
  </si>
  <si>
    <t xml:space="preserve">Розпорядження від 27.07.2016 
№ 338 /2016-р, 
Розпорядження від 15.07.2016   
№ 373(2016-р </t>
  </si>
  <si>
    <t>Розпорядження від 12.01.1999 
№ 4/99р, 
Розпорядження від 17.01.2006 
№ 9/2006-р, Рішення від 30.10.2003
№ 84, Розпорядження від 05.11.1990 
№ 89-р, Розпорядження від 15.07.2016 № 373/2016-р</t>
  </si>
  <si>
    <r>
      <rPr>
        <b/>
        <sz val="11"/>
        <rFont val="Times New Roman"/>
        <family val="1"/>
        <charset val="204"/>
      </rPr>
      <t xml:space="preserve">Шепетівський </t>
    </r>
    <r>
      <rPr>
        <sz val="11"/>
        <rFont val="Times New Roman"/>
        <family val="1"/>
        <charset val="204"/>
      </rPr>
      <t>(Білогірський, Ізяславський, Славутський, м. Славута)</t>
    </r>
  </si>
  <si>
    <t>Розпорядження від 06.09.2006 
№ 768/2006-р, Розпорядження від 05.09.2008 № 913/2008-р, Розпорядження від 05.12.1994 № 207р, Розпорядження від 27.09.2005 № 89, Розпорядження від 18.11.2009  
№ 517/2009-р</t>
  </si>
  <si>
    <r>
      <rPr>
        <b/>
        <sz val="11"/>
        <rFont val="Times New Roman"/>
        <family val="1"/>
        <charset val="204"/>
      </rPr>
      <t xml:space="preserve">Хмельницький </t>
    </r>
    <r>
      <rPr>
        <sz val="11"/>
        <rFont val="Times New Roman"/>
        <family val="1"/>
        <charset val="204"/>
      </rPr>
      <t>(Волочиський, Городоцький, Деражнянський, Красилівський, Старосинявський, Теофіпольський, Хмельницький, Ярмолинецький,
 м. Хмельницький)</t>
    </r>
  </si>
  <si>
    <r>
      <t xml:space="preserve">Кам’янець-Подільський  </t>
    </r>
    <r>
      <rPr>
        <sz val="11"/>
        <rFont val="Times New Roman"/>
        <family val="1"/>
        <charset val="204"/>
      </rPr>
      <t>(Дунаєвецький, Кам’янець-Подільський, Новоушицький, Чемеровецький)</t>
    </r>
  </si>
  <si>
    <t>Розпорядження від 11.08.2010 
№ 268/2010-р, Розпорядження від 07.07.2006 № 295/2006-р, Розпорядження від 04.10.2004 № 325р</t>
  </si>
  <si>
    <r>
      <t>Розпорядження від 10.11.2004
№ 691/2004-р, Розпорядження від 14.10.2005 № 699/2005-р, Розпорядження від 26.12.2005
№ 885/2005-р, Розпорядження від 30.01.1988 № 23, Рішення від 09.03.1992 № 44, Розпорядження від 01.11.2005 № 406/2005-р, Розпорядження від 09.06.2006 
№ 222/2006-р, Розпорядження від 15.06.2020 № 141/2020-р, Розпорядження від 04.08.2010 
№ 386/2010-р, Розпорядження від 30.08.2006 № 185/2006-р, Розпорядження від 12.09.2018
№ 224/2018-р, Розпорядження від 04.11.2002 № 38, Розпорядження від 25.10.2004 № 1186/04-р, Розпорядження від 19.07.2006 
№ 713/06-р, Розпорядження від 16.11.1993 № 502</t>
    </r>
    <r>
      <rPr>
        <sz val="12"/>
        <rFont val="Times New Roman"/>
        <family val="1"/>
        <charset val="204"/>
      </rPr>
      <t>,</t>
    </r>
    <r>
      <rPr>
        <sz val="11"/>
        <rFont val="Times New Roman"/>
        <family val="1"/>
        <charset val="204"/>
      </rPr>
      <t xml:space="preserve"> Розпорядження від 13.10.2006 № 381/2006-р</t>
    </r>
  </si>
  <si>
    <r>
      <rPr>
        <b/>
        <sz val="11"/>
        <rFont val="Times New Roman"/>
        <family val="1"/>
        <charset val="204"/>
      </rPr>
      <t>Золотоніський</t>
    </r>
    <r>
      <rPr>
        <sz val="11"/>
        <rFont val="Times New Roman"/>
        <family val="1"/>
        <charset val="204"/>
      </rPr>
      <t xml:space="preserve"> 
 (Золотоніський, Драбівський, Чорнобаївський)</t>
    </r>
  </si>
  <si>
    <r>
      <rPr>
        <b/>
        <sz val="11"/>
        <rFont val="Times New Roman"/>
        <family val="1"/>
        <charset val="204"/>
      </rPr>
      <t>Уманський</t>
    </r>
    <r>
      <rPr>
        <sz val="11"/>
        <rFont val="Times New Roman"/>
        <family val="1"/>
        <charset val="204"/>
      </rPr>
      <t xml:space="preserve"> 
(Уманський, Христинівський, Маньківський)</t>
    </r>
  </si>
  <si>
    <r>
      <t xml:space="preserve">Розпорядження № 332 від 20.09.2011,                Рішення № 282 від 20.12.1990,
Розпорядження № 221 від 22.09.2011, </t>
    </r>
    <r>
      <rPr>
        <sz val="11"/>
        <color indexed="17"/>
        <rFont val="Times New Roman"/>
        <family val="1"/>
        <charset val="204"/>
      </rPr>
      <t xml:space="preserve">    </t>
    </r>
    <r>
      <rPr>
        <sz val="11"/>
        <rFont val="Times New Roman"/>
        <family val="1"/>
        <charset val="204"/>
      </rPr>
      <t xml:space="preserve">     Розпорядження № 747 від 23.09.2008, 
Розпорядження № 395 від 26.09.2011,                Розпорядження № 290 від 22.09.2011,
Розпорядження № 235 від 30.08.2012,
Розпорядження № 207 від 20.09.2012,               Розпорядження № 249 від 18.07.2008, 
Розпорядження № 446 від 23.07.1992,
Розпорядження № 390 від 16.09.2011,                 Розпорядження № 262 від 18.07.2002, 
Розпорядження № 263 від 18.07.2002,
Розпорядження № 273 від 24.07.2002,
Розпорядження № 380 від 04.09.2001, 
Розпорядження № 379 від 04.09.2001,              Розпорядження № 206 від 12.10.1990,
Розпорядження № 204 від 19.09.2011, Розпорядження № 178 від 27.04.1993 </t>
    </r>
  </si>
  <si>
    <t>Розпорядження № 178 від 18.07.2002, Розпорядження № 284 від 26.10.2011,               Розпорядження № 394 від 28.09.2011,             Розпорядження № 180 від 10.09.2003</t>
  </si>
  <si>
    <r>
      <rPr>
        <b/>
        <sz val="11"/>
        <rFont val="Times New Roman"/>
        <family val="1"/>
        <charset val="204"/>
      </rPr>
      <t>Звенигородський</t>
    </r>
    <r>
      <rPr>
        <sz val="11"/>
        <rFont val="Times New Roman"/>
        <family val="1"/>
        <charset val="204"/>
      </rPr>
      <t xml:space="preserve"> (Звенигородський, Шполянський)</t>
    </r>
  </si>
  <si>
    <r>
      <rPr>
        <b/>
        <sz val="11"/>
        <rFont val="Times New Roman"/>
        <family val="1"/>
        <charset val="204"/>
      </rPr>
      <t>Уманський</t>
    </r>
    <r>
      <rPr>
        <sz val="11"/>
        <rFont val="Times New Roman"/>
        <family val="1"/>
        <charset val="204"/>
      </rPr>
      <t xml:space="preserve"> 
(Уманський, Христинівський, Жашківський, Маньківський)</t>
    </r>
  </si>
  <si>
    <t xml:space="preserve">Розпорядження № 153 від 06.10.2020 </t>
  </si>
  <si>
    <t xml:space="preserve">Розпорядження № 272 від 10.08.2018,                     Розпорядження № 155 від 19.08.2020 </t>
  </si>
  <si>
    <t xml:space="preserve">Розпорядження № 164 від 16.08.2018,                     Розпорядження № 229 від 31.08.2020 </t>
  </si>
  <si>
    <t xml:space="preserve">Розпорядження № 129 від 29.07.2019, 
Розпорядження № 183 від 21.08.2018,                    Розпорядження № 147 від 07.08.2020,                    Розпорядження № 102 від 20.08.2019,                   Розпорядження № 109  від 20.08.2020,                   Розпорядження № 162 від 09.08.2019,                    Розпорядження № 164 від 18.08.2020 </t>
  </si>
  <si>
    <r>
      <rPr>
        <b/>
        <sz val="11"/>
        <rFont val="Times New Roman"/>
        <family val="1"/>
        <charset val="204"/>
      </rPr>
      <t xml:space="preserve">Звенигородський </t>
    </r>
    <r>
      <rPr>
        <sz val="11"/>
        <rFont val="Times New Roman"/>
        <family val="1"/>
        <charset val="204"/>
      </rPr>
      <t>(Тальнівський)</t>
    </r>
  </si>
  <si>
    <t>Розпорядження № 56 від 27.02.1998</t>
  </si>
  <si>
    <t xml:space="preserve">Розпорядження № 217 від 14.10.1998  </t>
  </si>
  <si>
    <r>
      <t xml:space="preserve">Розпорядження № 93 від 28/05/1991,                    </t>
    </r>
    <r>
      <rPr>
        <sz val="11"/>
        <color indexed="10"/>
        <rFont val="Times New Roman"/>
        <family val="1"/>
        <charset val="204"/>
      </rPr>
      <t xml:space="preserve">         </t>
    </r>
    <r>
      <rPr>
        <sz val="11"/>
        <rFont val="Times New Roman"/>
        <family val="1"/>
        <charset val="204"/>
      </rPr>
      <t xml:space="preserve">          Розпорядження № 194 від 23.07.1984</t>
    </r>
  </si>
  <si>
    <t>Розпорядження № 236 від 26.08.2021</t>
  </si>
  <si>
    <t>Розпорядження № 267 від31.10.2018                       Розпорядження № 61 від 15.02.2011                       Розпорядження № 47 від 15.03.2011</t>
  </si>
  <si>
    <r>
      <rPr>
        <b/>
        <sz val="11"/>
        <rFont val="Times New Roman"/>
        <family val="1"/>
        <charset val="204"/>
      </rPr>
      <t xml:space="preserve">Золотоніський
</t>
    </r>
    <r>
      <rPr>
        <sz val="11"/>
        <rFont val="Times New Roman"/>
        <family val="1"/>
        <charset val="204"/>
      </rPr>
      <t xml:space="preserve"> (Золотоніський, Драбівський, Чорнобаївський)</t>
    </r>
  </si>
  <si>
    <r>
      <rPr>
        <b/>
        <sz val="11"/>
        <rFont val="Times New Roman"/>
        <family val="1"/>
        <charset val="204"/>
      </rPr>
      <t xml:space="preserve">Звенигородський 
</t>
    </r>
    <r>
      <rPr>
        <sz val="11"/>
        <rFont val="Times New Roman"/>
        <family val="1"/>
        <charset val="204"/>
      </rPr>
      <t>(Тальнівський, Шполянський, Лисянський, Катеринопільський, Звенигородський)</t>
    </r>
  </si>
  <si>
    <t>Розпорядження від 21.10.2011 № 292</t>
  </si>
  <si>
    <t>Розпорядження № 171/2011-рп від 04.09.2011,
Розпорядження № 190 від 28.09.2012,
Розпорядження № 151 від 30.09.2013,                    Розпорядження № 110 від08.04.2011,                     Розпорядження № 281 від 11.10.2006,
Розпорядження № 363 від 25.09.2007,
Розпорядження № 175 від 13.08.2008,
Розпорядження № 295 від 25.08.2009,
Розпорядження № 287 від 19.08.2010,
Розпорядження № 220 від 26.08.2011,
Розпорядження № 168 від 23.08.2018,                    Розпорядження № 130 від30.07.2019,                     Розпорядження № 194 від 25.08.2020,
Розпорядження № 374 від 29.09.2012,
Розпорядження № 192 від 05.09.2013,                      Розпорядження № 89 від 01.03.2021</t>
  </si>
  <si>
    <r>
      <rPr>
        <b/>
        <sz val="11"/>
        <rFont val="Times New Roman"/>
        <family val="1"/>
        <charset val="204"/>
      </rPr>
      <t>Уманський</t>
    </r>
    <r>
      <rPr>
        <sz val="11"/>
        <rFont val="Times New Roman"/>
        <family val="1"/>
        <charset val="204"/>
      </rPr>
      <t xml:space="preserve">  
(Уманський, Христинівський, Маньківський, Жашківський, Монастирищенський)</t>
    </r>
  </si>
  <si>
    <t>Розпорядження № 243 від 17.09.2001                       Розпорядження № 125 від 30.07.2019                     Розпорядження № 218 від10.08.2012                      Розпорядження № 126 від 07.08.2020
Розпорядження № 40  від 24.02.2011                       Розпорядження № 16 від 04.02.2011
Розпорядження № 176 від 31.08.2018 
Розпорядження № 160 від 14.07.2011
Розпорядження № 104 від 23.07.2001</t>
  </si>
  <si>
    <t>Дністровський (Кельменецький, Сокирянський, Хотинський)</t>
  </si>
  <si>
    <r>
      <rPr>
        <b/>
        <sz val="11"/>
        <rFont val="Times New Roman"/>
        <family val="1"/>
        <charset val="204"/>
      </rPr>
      <t xml:space="preserve">Чернівецький </t>
    </r>
    <r>
      <rPr>
        <sz val="11"/>
        <rFont val="Times New Roman"/>
        <family val="1"/>
        <charset val="204"/>
      </rPr>
      <t>(Герцаївський, Новоселицький)</t>
    </r>
  </si>
  <si>
    <r>
      <rPr>
        <b/>
        <sz val="11"/>
        <rFont val="Times New Roman"/>
        <family val="1"/>
        <charset val="204"/>
      </rPr>
      <t>Дністровський</t>
    </r>
    <r>
      <rPr>
        <sz val="11"/>
        <rFont val="Times New Roman"/>
        <family val="1"/>
        <charset val="204"/>
      </rPr>
      <t xml:space="preserve"> (Кельменецький, Сокирянський, Хотинський)</t>
    </r>
  </si>
  <si>
    <t>Рішення від 24.07.2003 № 40;                     Розпорядження від 25.11.2011 № 305-р; Рішення від 26.06.2003 № 29/06, Розпорядження від 15.11.1985 № 250</t>
  </si>
  <si>
    <t>Розпорядження від 16.09.2010 № 261; Розпорядження від 27.02.1996 № 351,  Розпорядження від 30.10.2003 № 72-8-03, Розпорядження  від 29.01.1996 
№ 29 -р</t>
  </si>
  <si>
    <r>
      <rPr>
        <b/>
        <sz val="11"/>
        <rFont val="Times New Roman"/>
        <family val="1"/>
        <charset val="204"/>
      </rPr>
      <t>Чернівецький</t>
    </r>
    <r>
      <rPr>
        <sz val="11"/>
        <rFont val="Times New Roman"/>
        <family val="1"/>
        <charset val="204"/>
      </rPr>
      <t xml:space="preserve"> (Глибоцький, Заставнівський, Кіцманський, Сторожинецький, Новоселицький)</t>
    </r>
  </si>
  <si>
    <r>
      <rPr>
        <b/>
        <sz val="11"/>
        <rFont val="Times New Roman"/>
        <family val="1"/>
        <charset val="204"/>
      </rPr>
      <t xml:space="preserve">Дністровський </t>
    </r>
    <r>
      <rPr>
        <sz val="11"/>
        <rFont val="Times New Roman"/>
        <family val="1"/>
        <charset val="204"/>
      </rPr>
      <t>(Кельменецький, Сокирянський)</t>
    </r>
  </si>
  <si>
    <r>
      <rPr>
        <b/>
        <sz val="11"/>
        <rFont val="Times New Roman"/>
        <family val="1"/>
        <charset val="204"/>
      </rPr>
      <t xml:space="preserve">Чернівецький </t>
    </r>
    <r>
      <rPr>
        <sz val="11"/>
        <rFont val="Times New Roman"/>
        <family val="1"/>
        <charset val="204"/>
      </rPr>
      <t>(Сторожинецький)</t>
    </r>
  </si>
  <si>
    <r>
      <rPr>
        <b/>
        <sz val="11"/>
        <rFont val="Times New Roman"/>
        <family val="1"/>
        <charset val="204"/>
      </rPr>
      <t xml:space="preserve">Вижницький </t>
    </r>
    <r>
      <rPr>
        <sz val="11"/>
        <rFont val="Times New Roman"/>
        <family val="1"/>
        <charset val="204"/>
      </rPr>
      <t>(Вижницький, Путильський)</t>
    </r>
  </si>
  <si>
    <r>
      <rPr>
        <b/>
        <sz val="11"/>
        <rFont val="Times New Roman"/>
        <family val="1"/>
        <charset val="204"/>
      </rPr>
      <t xml:space="preserve">Вижницький </t>
    </r>
    <r>
      <rPr>
        <sz val="11"/>
        <rFont val="Times New Roman"/>
        <family val="1"/>
        <charset val="204"/>
      </rPr>
      <t>(Путильський)</t>
    </r>
  </si>
  <si>
    <r>
      <rPr>
        <b/>
        <sz val="11"/>
        <rFont val="Times New Roman"/>
        <family val="1"/>
        <charset val="204"/>
      </rPr>
      <t>Чернівецький</t>
    </r>
    <r>
      <rPr>
        <sz val="11"/>
        <rFont val="Times New Roman"/>
        <family val="1"/>
        <charset val="204"/>
      </rPr>
      <t xml:space="preserve"> (Глибоцький, Сторожинецький, Новоселицький, 
м. Чернівці)</t>
    </r>
  </si>
  <si>
    <t>Рішення № 97 від 23.09.2021</t>
  </si>
  <si>
    <t xml:space="preserve">Розпорядження від 01.10.2012 № 405, Розпорядження від 28.08.2019 № 188-р,  Розпорядження від 16.07.2019 
№ 188-р </t>
  </si>
  <si>
    <t>Розпорядження від 16.07.08 № 245, Розпорядження від 26.09.13 № 239, Розпорядження від24.09.07 № 437</t>
  </si>
  <si>
    <t xml:space="preserve">Розпорядження від 24.09.07 № 410, Розпорядження від 01.08.11 № 348, Розпорядження від 05.09.19 № 252, Розпорядження від 05.03.19 № 63 </t>
  </si>
  <si>
    <t xml:space="preserve">Розпорядження від 19.09.16 № 635, Розпорядження від 27.09.07 № 364, Розпорядження від14.08.20 № 118, Розпорядження від 01.10.07№ 302, Розпорядження від 21.09.11№ 320     </t>
  </si>
  <si>
    <r>
      <rPr>
        <b/>
        <sz val="11"/>
        <rFont val="Times New Roman"/>
        <family val="1"/>
        <charset val="204"/>
      </rPr>
      <t xml:space="preserve">Чернігівський </t>
    </r>
    <r>
      <rPr>
        <sz val="11"/>
        <rFont val="Times New Roman"/>
        <family val="1"/>
        <charset val="204"/>
      </rPr>
      <t>(Городнянський, Козелецький, Куликівський, Ріпкинський, Чернігівській)</t>
    </r>
  </si>
  <si>
    <r>
      <rPr>
        <b/>
        <sz val="11"/>
        <rFont val="Times New Roman"/>
        <family val="1"/>
        <charset val="204"/>
      </rPr>
      <t xml:space="preserve">Корюківський </t>
    </r>
    <r>
      <rPr>
        <sz val="11"/>
        <rFont val="Times New Roman"/>
        <family val="1"/>
        <charset val="204"/>
      </rPr>
      <t>(Корюківський, Менський, Сновський, Сосницький)</t>
    </r>
  </si>
  <si>
    <r>
      <rPr>
        <b/>
        <sz val="11"/>
        <rFont val="Times New Roman"/>
        <family val="1"/>
        <charset val="204"/>
      </rPr>
      <t xml:space="preserve">Новгород-Сіверський </t>
    </r>
    <r>
      <rPr>
        <sz val="11"/>
        <rFont val="Times New Roman"/>
        <family val="1"/>
        <charset val="204"/>
      </rPr>
      <t>(Новгород-Сіверський, Семенівський)</t>
    </r>
  </si>
  <si>
    <t xml:space="preserve">Розпорядження від 06.08.21 № 240 </t>
  </si>
  <si>
    <t>Розпорядження від 19.07.21 № 181</t>
  </si>
  <si>
    <t xml:space="preserve">Розпорядження від 26.11.19 № 250, Розпорядження від 13.10.08 № 373, Розпорядження від 30.09.08 № 398, Розпорядження від 03.12.13 № 367, Розпорядження від 05.12.08 № 543  </t>
  </si>
  <si>
    <t>Розпорядження від 22.08.08 № 327, Розпорядження від16.12.08 № 671, Розпорядження від 23.11.20 № 203, Розпорядження від 29.09.08 № 145</t>
  </si>
  <si>
    <t>Розпорядження від 29.09.08 № 306, Розпорядження від 13.10.08 № 301</t>
  </si>
  <si>
    <r>
      <t xml:space="preserve">Розпорядження від 05.10.10 № 390, Розпорядження від 04.10.16 № 438, Розпорядження від 23.01.18 № 26,  Розпорядження від 25.10.16 № 406,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Розпорядження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від18.10.10 № 173, Розпорядження від 26.10.16 № 185  </t>
    </r>
  </si>
  <si>
    <t>Розпорядження від 30.09.10 № 235, Розпорядження від 14.10.10 № 310</t>
  </si>
  <si>
    <t xml:space="preserve">Новгород-Сіверський </t>
  </si>
  <si>
    <t xml:space="preserve">Чернігівський </t>
  </si>
  <si>
    <t>Розпорядження від 30.09.10 № 236, Розпорядження від 28.02.11 № 52</t>
  </si>
  <si>
    <r>
      <t xml:space="preserve">Красноградський
</t>
    </r>
    <r>
      <rPr>
        <sz val="11"/>
        <rFont val="Times New Roman"/>
        <family val="1"/>
        <charset val="204"/>
      </rPr>
      <t>(Зачепилівський,  Кегичівський, Красноградський, Сахновщинський)</t>
    </r>
  </si>
  <si>
    <r>
      <t>Чугуївський</t>
    </r>
    <r>
      <rPr>
        <sz val="11"/>
        <rFont val="Times New Roman"/>
        <family val="1"/>
        <charset val="204"/>
      </rPr>
      <t xml:space="preserve">
(Вовчанський, Зміївський, Печенізький, Чугуївський)</t>
    </r>
  </si>
  <si>
    <r>
      <t xml:space="preserve">Богодухівський
</t>
    </r>
    <r>
      <rPr>
        <sz val="11"/>
        <rFont val="Times New Roman"/>
        <family val="1"/>
        <charset val="204"/>
      </rPr>
      <t>(Богодухівський, Валківський, Коломацький, Краснокутський)</t>
    </r>
  </si>
  <si>
    <r>
      <t xml:space="preserve">Ізюмський
</t>
    </r>
    <r>
      <rPr>
        <sz val="11"/>
        <rFont val="Times New Roman"/>
        <family val="1"/>
        <charset val="204"/>
      </rPr>
      <t>(Балаклійський,  Барвінківський. Борівський, Ізюмський,  м. Ізюм)</t>
    </r>
  </si>
  <si>
    <r>
      <t xml:space="preserve">Куп'янський
</t>
    </r>
    <r>
      <rPr>
        <sz val="11"/>
        <rFont val="Times New Roman"/>
        <family val="1"/>
        <charset val="204"/>
      </rPr>
      <t>(Дворічанський, Куп'янський, Шевченківський, 
м. Куп'янське)</t>
    </r>
  </si>
  <si>
    <r>
      <t xml:space="preserve">Лозівський
</t>
    </r>
    <r>
      <rPr>
        <sz val="11"/>
        <rFont val="Times New Roman"/>
        <family val="1"/>
        <charset val="204"/>
      </rPr>
      <t>(Близнюківський, Лозівський, Первомайський,</t>
    </r>
    <r>
      <rPr>
        <sz val="11"/>
        <color indexed="10"/>
        <rFont val="Times New Roman"/>
        <family val="1"/>
        <charset val="204"/>
      </rPr>
      <t xml:space="preserve">  
</t>
    </r>
    <r>
      <rPr>
        <sz val="11"/>
        <rFont val="Times New Roman"/>
        <family val="1"/>
        <charset val="204"/>
      </rPr>
      <t>м. Первомайськ, 
м. Лозове)</t>
    </r>
  </si>
  <si>
    <r>
      <t>Харківський</t>
    </r>
    <r>
      <rPr>
        <sz val="11"/>
        <rFont val="Times New Roman"/>
        <family val="1"/>
        <charset val="204"/>
      </rPr>
      <t xml:space="preserve">
(Нововодолазький, Харківський, м. Люботин)</t>
    </r>
  </si>
  <si>
    <t xml:space="preserve">Розпорядження від 05.05.2008 № 262; Розпорядження від 16.04.2009 № 221; Розпорядження від 12.10.2017 № 360; Розпорядження від 06.10.2016 № 491 </t>
  </si>
  <si>
    <t xml:space="preserve">Розпорядження від 05.05.2008 № 262; Розпорядження від 16.04.2009 № 221 </t>
  </si>
  <si>
    <t>Розпорядження від 05.05.2008 № 262; Розпорядження від 16.04.2009 № 221</t>
  </si>
  <si>
    <r>
      <t xml:space="preserve">Куп'янський
</t>
    </r>
    <r>
      <rPr>
        <sz val="11"/>
        <rFont val="Times New Roman"/>
        <family val="1"/>
        <charset val="204"/>
      </rPr>
      <t>(Дворічанський)</t>
    </r>
  </si>
  <si>
    <t xml:space="preserve">                        ХВОРОБИ та ФІТОНЕМАТОДИ</t>
  </si>
  <si>
    <r>
      <t xml:space="preserve">Богодухівський
</t>
    </r>
    <r>
      <rPr>
        <sz val="11"/>
        <rFont val="Times New Roman"/>
        <family val="1"/>
        <charset val="204"/>
      </rPr>
      <t>(Богодухівський, Валківський, Золочівський, Коломацький, Краснокутський)</t>
    </r>
  </si>
  <si>
    <r>
      <t xml:space="preserve">Ізюмський
</t>
    </r>
    <r>
      <rPr>
        <sz val="11"/>
        <rFont val="Times New Roman"/>
        <family val="1"/>
        <charset val="204"/>
      </rPr>
      <t>(Балаклійський,  Барвінківський. Борівський, Ізюмський, 
м. Ізюм)</t>
    </r>
  </si>
  <si>
    <r>
      <t xml:space="preserve">Куп'янський
</t>
    </r>
    <r>
      <rPr>
        <sz val="11"/>
        <rFont val="Times New Roman"/>
        <family val="1"/>
        <charset val="204"/>
      </rPr>
      <t>(Великобурлуцький, Дворічанський, Куп'янський, Шевченківський, 
м. Куп'янськ)</t>
    </r>
  </si>
  <si>
    <r>
      <t xml:space="preserve">Лозівський
</t>
    </r>
    <r>
      <rPr>
        <sz val="11"/>
        <rFont val="Times New Roman"/>
        <family val="1"/>
        <charset val="204"/>
      </rPr>
      <t>(Близнюківський, Лозівський, Первомайський, 
м. Лозове, 
м. Первомайськ)</t>
    </r>
  </si>
  <si>
    <r>
      <t>Харківський</t>
    </r>
    <r>
      <rPr>
        <sz val="11"/>
        <rFont val="Times New Roman"/>
        <family val="1"/>
        <charset val="204"/>
      </rPr>
      <t xml:space="preserve">
(Дергачівський, Нововодолазький, Харківський, м. Харків,
 м. Люботин)</t>
    </r>
  </si>
  <si>
    <r>
      <t>Чугуївський</t>
    </r>
    <r>
      <rPr>
        <sz val="11"/>
        <rFont val="Times New Roman"/>
        <family val="1"/>
        <charset val="204"/>
      </rPr>
      <t xml:space="preserve">
( Вовчанський, Зміївський, Печенізький, Чугуївський, м. Чугуїв)</t>
    </r>
  </si>
  <si>
    <t xml:space="preserve">Розпорядження від 05.05.2008 № 262; Розпорядження від 16.04.2009 № 221; Розпорядження від 11.11.2009 № 313 </t>
  </si>
  <si>
    <t xml:space="preserve">Розпорядження від 05.05.2008 № 262; Розпорядження від 16.04.2009 № 221; Розпорядження від 17.11.2009 № 340 </t>
  </si>
  <si>
    <t xml:space="preserve">Розпорядження від 05.05.2008 № 262; Розпорядження від 16.04.2009 № 221;  Розпорядження від 27.10.2009 № 514 </t>
  </si>
  <si>
    <t xml:space="preserve">Розпорядження від 08.07.2002 №179 </t>
  </si>
  <si>
    <r>
      <t xml:space="preserve">Ізюмський
</t>
    </r>
    <r>
      <rPr>
        <sz val="11"/>
        <rFont val="Times New Roman"/>
        <family val="1"/>
        <charset val="204"/>
      </rPr>
      <t>(Балаклійський,  Барвінківський. Борівський, Ізюмський)</t>
    </r>
  </si>
  <si>
    <r>
      <t xml:space="preserve">Куп'янський
</t>
    </r>
    <r>
      <rPr>
        <sz val="11"/>
        <rFont val="Times New Roman"/>
        <family val="1"/>
        <charset val="204"/>
      </rPr>
      <t>(Великобурлуцький, Дворічанський, Куп'янський, Шевченківський)</t>
    </r>
  </si>
  <si>
    <r>
      <t xml:space="preserve">Лозівський
</t>
    </r>
    <r>
      <rPr>
        <sz val="11"/>
        <rFont val="Times New Roman"/>
        <family val="1"/>
        <charset val="204"/>
      </rPr>
      <t>(Близнюківський, Лозівський, Первомайський)</t>
    </r>
  </si>
  <si>
    <r>
      <t>Чугуївський</t>
    </r>
    <r>
      <rPr>
        <sz val="11"/>
        <rFont val="Times New Roman"/>
        <family val="1"/>
        <charset val="204"/>
      </rPr>
      <t xml:space="preserve">
( Вовчанський, Зміївський, Печенізький, Чугуївський)</t>
    </r>
  </si>
  <si>
    <t xml:space="preserve">Розпорядження від 05.05.2008 № 262; Рзпорядження від 16.04.2009 № 221 </t>
  </si>
  <si>
    <r>
      <t>Харківський</t>
    </r>
    <r>
      <rPr>
        <sz val="11"/>
        <rFont val="Times New Roman"/>
        <family val="1"/>
        <charset val="204"/>
      </rPr>
      <t xml:space="preserve">
(Дергачівський, Нововодолазький, Харківський,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м. Харків, 
м. Люботин)</t>
    </r>
  </si>
  <si>
    <r>
      <t xml:space="preserve">Вознесенський </t>
    </r>
    <r>
      <rPr>
        <sz val="11"/>
        <rFont val="Times New Roman"/>
        <family val="1"/>
        <charset val="204"/>
      </rPr>
      <t>(Веселинівський, Вознесенський)</t>
    </r>
  </si>
  <si>
    <r>
      <t xml:space="preserve">Миколаївський </t>
    </r>
    <r>
      <rPr>
        <sz val="11"/>
        <rFont val="Times New Roman"/>
        <family val="1"/>
        <charset val="204"/>
      </rPr>
      <t>(Березанський, Вітовський)</t>
    </r>
  </si>
  <si>
    <t>Розпорядження від 04.09.2019 № 152, Розпорядження від 16.08.2019 № 144, Розпорядження від 06.08.2007 №398-р, Розпорядження від 03.09.2019 №123-р</t>
  </si>
  <si>
    <t xml:space="preserve">Розпорядження від 17.08.2018 №188, Розпорядження від 16.09.2019 №139-р, Розпорядження від 19.09.2019 №141-р, Розпорядження від 19.09.2019 №142-р  Розпорядженя від 18.09.2020 №151-р, Розпорядження від 16.09.2019 №179-р </t>
  </si>
  <si>
    <r>
      <t xml:space="preserve">Первомайський </t>
    </r>
    <r>
      <rPr>
        <sz val="11"/>
        <rFont val="Times New Roman"/>
        <family val="1"/>
        <charset val="204"/>
      </rPr>
      <t>(Арбузинський, Врадіївський, Первомайський)</t>
    </r>
  </si>
  <si>
    <t xml:space="preserve">Вознесенський </t>
  </si>
  <si>
    <r>
      <t xml:space="preserve">Миколаївський </t>
    </r>
    <r>
      <rPr>
        <sz val="11"/>
        <rFont val="Times New Roman"/>
        <family val="1"/>
        <charset val="204"/>
      </rPr>
      <t>(Березанський, Миколаївський, Очаківський)</t>
    </r>
  </si>
  <si>
    <t>Розпорядження від 20.09.2021 
№ 113-р</t>
  </si>
  <si>
    <t xml:space="preserve">Розпорядження від 09.09.2014 № 288, Розпорядження від 03.10.2014 № 160   </t>
  </si>
  <si>
    <r>
      <rPr>
        <b/>
        <sz val="11"/>
        <rFont val="Times New Roman"/>
        <family val="1"/>
        <charset val="204"/>
      </rPr>
      <t>Баштанський</t>
    </r>
    <r>
      <rPr>
        <sz val="11"/>
        <rFont val="Times New Roman"/>
        <family val="1"/>
        <charset val="204"/>
      </rPr>
      <t xml:space="preserve"> (Баштанський, Березнегуватський, Казанківський, Новобузький, Снігурівський)</t>
    </r>
  </si>
  <si>
    <r>
      <rPr>
        <b/>
        <sz val="11"/>
        <rFont val="Times New Roman"/>
        <family val="1"/>
        <charset val="204"/>
      </rPr>
      <t xml:space="preserve">Вознесенський </t>
    </r>
    <r>
      <rPr>
        <sz val="11"/>
        <rFont val="Times New Roman"/>
        <family val="1"/>
        <charset val="204"/>
      </rPr>
      <t>(Братський, Веселинівський, Вознесенський, Доманівський, Єланецький)</t>
    </r>
  </si>
  <si>
    <r>
      <rPr>
        <b/>
        <sz val="11"/>
        <rFont val="Times New Roman"/>
        <family val="1"/>
        <charset val="204"/>
      </rPr>
      <t xml:space="preserve">Первомайський </t>
    </r>
    <r>
      <rPr>
        <sz val="11"/>
        <rFont val="Times New Roman"/>
        <family val="1"/>
        <charset val="204"/>
      </rPr>
      <t>(Арбузинський, Врадіївський, Кривоозерський, Первомайський)</t>
    </r>
  </si>
  <si>
    <r>
      <rPr>
        <b/>
        <sz val="11"/>
        <rFont val="Times New Roman"/>
        <family val="1"/>
        <charset val="204"/>
      </rPr>
      <t xml:space="preserve">Миколаївський </t>
    </r>
    <r>
      <rPr>
        <sz val="11"/>
        <rFont val="Times New Roman"/>
        <family val="1"/>
        <charset val="204"/>
      </rPr>
      <t>(Березанський, Вітовський, Миколаївський, Новоодеський, Очаківський, 
м. Миколаїв)</t>
    </r>
  </si>
  <si>
    <t xml:space="preserve">Розпорядження від 08.10.2002 № 464-р, Розпорядження від 17.11.2005 № 716-р, Розпорядження від 23.10.2006 № 605-р,  Розпорядження від 28.07.2008 № 351-р, Розпорядження від 28.09.2009 № 565-р, Розпорядження від 22.09.2009 № 546-р  Розпорядження від 24.09.2020 № 218-р, Розпорядження від 15.10.1991 № 201,    Розпорядження від 28.09.2001 № 1-255,  Розпорядження від 08.10.2003 № 432,  Розпорядження від 15.10.2004 № 749,  Розпорядження від 31.10.2005 № 664,  Розпорядження від 18.08.2008 № 479,  Розпорядження від 23.06.2009 № 414,  Розпорядження від 16.09.2009 № 565, Розпорядження від 12.09.2002 № 409-р,  Розпорядження від 10.09.2009 № 548-р, Розпорядження від 12.09.2019 № 180-р, Розпорядження від 01.09.2011 № 447-р, Розпорядження від 18.09.2007 № 576-р, Розпорядження від 05.08.2008 № 379-р,  Розпорядження від 27.07.2009 № 321-р </t>
  </si>
  <si>
    <t xml:space="preserve">Розпорядження від 23.09.2011 № 333-р, Розпорядження від 11.09.2002 № 456-р,   Розпорядження від 11.12.2002 № 665-р, Розпорядження від 20.04.2004 № 302-р,  Розпорядження від 18.10.2004 № 608,  Розпорядження від 16.10.2006 № 385-р, Розпорядження від 01.08.2008 № 310-р, Розпорядження від 30.07.2009 № 313-р, Розпорядження від 06.09.2002 № 175-р,  Розпорядження від 04.11.2002 № 409-р, Розпорядження від 10.10.2003 № 542-р, Розпорядження від 07.10.2004 № 494-р,  Розпорядження від 14.10.2005 № 410-р, Розпорядження від 17.10.2007 № 458-р, Розпорядження від 18.09.2006 № 404-р, Розпорядження від 14.07.2009 № 273-р, Розпорядження від 20.11.1990 № 144, Розпорядження від 22.11.1996 № 251, Розпорядження від 23.10.2001 № 236, Розпорядження від 04.11.2002 № 368,   Розпорядження від 02.10.2003 № 517, Розпорядження від 16.09.2009 № 366, Розпорядження від 08.07.2009 № 263-р, Розпорядження від 14.09.2009 № 354-р, Розпорядження від 17.09.2009 № 360-р  Розпорядження від 28.09.2020 № 195-р  </t>
  </si>
  <si>
    <t xml:space="preserve">Розпорядження від 28.08.2003 № 812, Розпорядження від 15.07.2009 № 719, Розпорядження від 15.07.2009 № 718, Розпорядження від 14.08.2019 № 164, Розпорядження від 10.12.1999 № 535-р, Розпорядження від 17.07.2003 № 324,  Розпорядження від 06.09.2004 № 407-р,  Розпорядження від 10.09.2008 № 684-р, Розпорядження від 23.09.2009 № 677-р,  Розпорядження від 23.09.2009 № 676-р, Розпорядження від 12.09.2011 № 403-р, Розпорядження від 04.10.2002 № 623-р,  Розпорядження від 22.10.2004 № 922-р, Розпорядження від 09.11.2005 № 756-р, Розпорядження від 04.08.2006 № 528-р,  Розпорядження від 19.10.2006 № 686-р,  Розпорядження від 11.10.2007 № 821-р, Розпорядження від 10.08.2009 № 589-р, Розпорядження від 25.08.2009 № 604-р,  Розпорядження від 25.08.2009 № 603-р, Розпорядження від 25.08.2009 № 602-р, Розпорядження від 13.07.2010 № 455-р, Розпорядження від 13.07.2010 № 454-р,  Розпорядження від 13.07.2010 № 453-р, Розпорядження від 13.10.2011 № 318, Розпорядження від 24.10.2008 № 426-р, Розпорядження від 01.07.2010 № 205-р   </t>
  </si>
  <si>
    <t xml:space="preserve">Розпорядження від 29.07.2011 № 259, Розпорядження від 18.10.2011 № 396-р, 
Розпорядження від 12.12.2011 №390, Розпорядження від 18.10.1990 № 219,  Розпорядження від 24.10.1990 № 474,  Розпорядження від 11.11.1996 № 338,  Розпорядження від 28.12.1999 № 254,  Розпорядження від 13.11.2001 №223-р,  Розпорядження від 05.11.2002 №309-р, Розпорядження від 22.10.2003 №328-р,  Розпорядження від 24.10.2005 №315-р,   Розпорядження від 02.10.2007 №392-р,  Розпорядження від 25.07.2008 №253-р, Розпорядження  від 24.06.2009 №189-р </t>
  </si>
  <si>
    <t xml:space="preserve">Розпорядження від 25.06.2009 №427-р, Розпорядження від 24.06.2009 №441-р </t>
  </si>
  <si>
    <t>Розпорядження від 01.08.2008 №312-р</t>
  </si>
  <si>
    <r>
      <rPr>
        <b/>
        <sz val="11"/>
        <rFont val="Times New Roman"/>
        <family val="1"/>
        <charset val="204"/>
      </rPr>
      <t>Баштанський</t>
    </r>
    <r>
      <rPr>
        <sz val="11"/>
        <rFont val="Times New Roman"/>
        <family val="1"/>
        <charset val="204"/>
      </rPr>
      <t xml:space="preserve"> (Баштанський, Новобузький)</t>
    </r>
  </si>
  <si>
    <r>
      <rPr>
        <b/>
        <sz val="11"/>
        <rFont val="Times New Roman"/>
        <family val="1"/>
        <charset val="204"/>
      </rPr>
      <t xml:space="preserve">Вознесенський </t>
    </r>
    <r>
      <rPr>
        <sz val="11"/>
        <rFont val="Times New Roman"/>
        <family val="1"/>
        <charset val="204"/>
      </rPr>
      <t>(Веселинівський)</t>
    </r>
  </si>
  <si>
    <r>
      <rPr>
        <b/>
        <sz val="11"/>
        <rFont val="Times New Roman"/>
        <family val="1"/>
        <charset val="204"/>
      </rPr>
      <t xml:space="preserve">Миколаївський </t>
    </r>
    <r>
      <rPr>
        <sz val="11"/>
        <rFont val="Times New Roman"/>
        <family val="1"/>
        <charset val="204"/>
      </rPr>
      <t>(Вітовський, Очаківський)</t>
    </r>
  </si>
  <si>
    <r>
      <rPr>
        <b/>
        <sz val="11"/>
        <rFont val="Times New Roman"/>
        <family val="1"/>
        <charset val="204"/>
      </rPr>
      <t xml:space="preserve">Первомайський </t>
    </r>
    <r>
      <rPr>
        <sz val="11"/>
        <rFont val="Times New Roman"/>
        <family val="1"/>
        <charset val="204"/>
      </rPr>
      <t>(Арбузинський, Врадіївський)</t>
    </r>
  </si>
  <si>
    <t>Розпорядження від 10.09.2008 №684-р, Розпорядження від 03.10.2008 № 387,  Розпорядження від 19.08.2010 № 102</t>
  </si>
  <si>
    <t xml:space="preserve">Розпорядження від 30.09.2020 № 176,  Розпорядження від 30.09.2020 № 177, Розпорядження від 31.07.2008 №346-р,   Розпорядження від 23.08.2008 №389-р </t>
  </si>
  <si>
    <t xml:space="preserve">                                                       МИКОЛАЇВСЬКА область</t>
  </si>
  <si>
    <t xml:space="preserve">Розпорядження від 17.07.2021 
№ 207-р </t>
  </si>
  <si>
    <r>
      <rPr>
        <b/>
        <sz val="11"/>
        <rFont val="Times New Roman"/>
        <family val="1"/>
        <charset val="204"/>
      </rPr>
      <t>Миколаївський</t>
    </r>
    <r>
      <rPr>
        <sz val="11"/>
        <rFont val="Times New Roman"/>
        <family val="1"/>
        <charset val="204"/>
      </rPr>
      <t xml:space="preserve">
 (м. Миколаїв)</t>
    </r>
  </si>
  <si>
    <t xml:space="preserve">Генічеський </t>
  </si>
  <si>
    <t>Розпорядження від 20.08.2021 № 275, Розпорядження від 23.12.2021 № 375</t>
  </si>
  <si>
    <t>Розпорядження від 22.12.2021 № 541</t>
  </si>
  <si>
    <t xml:space="preserve">Розпорядження від 20.08.2021 № 102,
Розпорядження від 06.12.2021 № 201 </t>
  </si>
  <si>
    <r>
      <rPr>
        <b/>
        <sz val="11"/>
        <rFont val="Times New Roman"/>
        <family val="1"/>
        <charset val="204"/>
      </rPr>
      <t>Бериславський</t>
    </r>
    <r>
      <rPr>
        <sz val="11"/>
        <rFont val="Times New Roman"/>
        <family val="1"/>
        <charset val="204"/>
      </rPr>
      <t xml:space="preserve">      </t>
    </r>
  </si>
  <si>
    <t>Розпорядження від 23.12.2021 № 375</t>
  </si>
  <si>
    <t>Розпорядження від 15.09.2021 № 147</t>
  </si>
  <si>
    <t>Розпорядження від 20.12.2021 № 351</t>
  </si>
  <si>
    <t>Розпорядження від 06.12.2021 № 201</t>
  </si>
  <si>
    <t>Розпорядження від 08.09.2003 № 368-р,  Розпорядження від 08.09.2003 № 568, Розпорядження від 06.11.2012 № 703, Розпорядження від 02.10.2017 № 346</t>
  </si>
  <si>
    <t>Розпорядження від 26.10.2020 № 814</t>
  </si>
  <si>
    <t>Розпорядження від 07.09.2021 № 138, Розпорядження від 15.09.2021 № 147</t>
  </si>
  <si>
    <t xml:space="preserve">Розпорядження від 13.09.11 № 485
Розпорядження від 20.11.13 № 346
Розпорядження від 15.10.10 № 488
19.09.11 № 470
12.11.13 № 440
18.09.15 № 335
14.10.13 № 379
21.10.10 №360-р
</t>
  </si>
  <si>
    <t xml:space="preserve">Розпорядження від 23.10.01 № 357
Розпорядження від 24.09.07 № 1117
Розпорядження від 05.10.01 № 510
Розпорядження від 29.10.01 № 426
Розпорядження від 17.10.01 № 511
Розпорядження від 08.10.01 № 264 -р
Розпорядження від 09.10.01 № 416
Розпорядження від 20.07.09 № 249
Розпорядження від 21.07.10 № 268
Розпорядження від 10.08. 10 № 319
Розпорядження від 19.07.12 № 151-р
Розпорядження від 09.10.07 № 463-р
</t>
  </si>
  <si>
    <r>
      <rPr>
        <b/>
        <sz val="11"/>
        <rFont val="Times New Roman"/>
        <family val="1"/>
        <charset val="204"/>
      </rPr>
      <t>Каховський</t>
    </r>
    <r>
      <rPr>
        <sz val="11"/>
        <rFont val="Times New Roman"/>
        <family val="1"/>
        <charset val="204"/>
      </rPr>
      <t xml:space="preserve"> 
(Горностаївський, Чаплинський)</t>
    </r>
  </si>
  <si>
    <r>
      <rPr>
        <b/>
        <sz val="11"/>
        <rFont val="Times New Roman"/>
        <family val="1"/>
        <charset val="204"/>
      </rPr>
      <t>Каховський</t>
    </r>
    <r>
      <rPr>
        <sz val="11"/>
        <rFont val="Times New Roman"/>
        <family val="1"/>
        <charset val="204"/>
      </rPr>
      <t xml:space="preserve"> (Великолепетиський, Верхньорогачицький, Горностаївський, Чаплинський, 
м.Каховка)</t>
    </r>
  </si>
  <si>
    <t xml:space="preserve">Розпорядження від 23.10.2007 № 744
Розпорядження від 24.09.2007 № 1117
Розпорядження від 16.07.2007 № 271      Розпорядження від 19.07.2012 №151-р
</t>
  </si>
  <si>
    <t xml:space="preserve">Розпорядження від 16.05.2016 № 189
Розпорядження від 24.09.2020 № 196
Розпорядження від 17.05.2016 № 100
Розпорядження від 25.09.2015 № 340
</t>
  </si>
  <si>
    <t xml:space="preserve">Розпорядження від 23.10.2007 № 744
Розпорядження від 24.09.2007 № 1117
</t>
  </si>
  <si>
    <t>Розпорядження від 29.11.2021 № 211</t>
  </si>
  <si>
    <t xml:space="preserve">Розпорядження від 14.09.2021 № 189 </t>
  </si>
  <si>
    <t xml:space="preserve">Розпорядження від 13.09.2021 № 347 </t>
  </si>
  <si>
    <t>Розпорядження  від 10.09.2021 № 162</t>
  </si>
  <si>
    <t xml:space="preserve">Розпорядження від 10.09.2021 № 267 </t>
  </si>
  <si>
    <t xml:space="preserve">Розпорядження від 09.09.2021 № 279 </t>
  </si>
  <si>
    <t>Розпорядження від 24.12.2021 № 258</t>
  </si>
  <si>
    <t>Розпорядження від 23.11.2021 № 206</t>
  </si>
  <si>
    <t xml:space="preserve">                                                   ЖИТОМИРСЬКА область</t>
  </si>
  <si>
    <r>
      <rPr>
        <b/>
        <sz val="12"/>
        <rFont val="Times New Roman"/>
        <family val="1"/>
        <charset val="204"/>
      </rPr>
      <t>Бахмутський</t>
    </r>
    <r>
      <rPr>
        <sz val="12"/>
        <rFont val="Times New Roman"/>
        <family val="1"/>
        <charset val="204"/>
      </rPr>
      <t xml:space="preserve"> 
(м. Бахмут)</t>
    </r>
  </si>
  <si>
    <t>Розпорядження від 14.08.2020 № 175 рр</t>
  </si>
  <si>
    <t>Розпорядження  від 09.09.2021 № 278</t>
  </si>
  <si>
    <t xml:space="preserve">                                                                                                 МИКОЛАЇВСЬКА область</t>
  </si>
  <si>
    <t>Маріупольський</t>
  </si>
  <si>
    <r>
      <t xml:space="preserve">Одеський </t>
    </r>
    <r>
      <rPr>
        <sz val="11"/>
        <color indexed="8"/>
        <rFont val="Times New Roman"/>
        <family val="1"/>
        <charset val="204"/>
      </rPr>
      <t>(м.Чорноморськ)</t>
    </r>
  </si>
  <si>
    <r>
      <rPr>
        <b/>
        <sz val="11"/>
        <rFont val="Times New Roman"/>
        <family val="1"/>
        <charset val="204"/>
      </rPr>
      <t>Запорізький</t>
    </r>
    <r>
      <rPr>
        <sz val="11"/>
        <rFont val="Times New Roman"/>
        <family val="1"/>
        <charset val="204"/>
      </rPr>
      <t xml:space="preserve"> (Вільнянський, Запорізький, Новомиколаївський)</t>
    </r>
  </si>
  <si>
    <r>
      <t xml:space="preserve">Розпоряджен-ня від 24.10.2005 № 642; </t>
    </r>
    <r>
      <rPr>
        <sz val="11"/>
        <color indexed="8"/>
        <rFont val="Times New Roman"/>
        <family val="1"/>
        <charset val="204"/>
      </rPr>
      <t>Розпорядження від 15.09.2020 № 349;  Розпорядження від 14.09.2020 № 135</t>
    </r>
  </si>
  <si>
    <r>
      <t>Розпорядження від 17.11.2011 № 511 - (</t>
    </r>
    <r>
      <rPr>
        <i/>
        <sz val="11"/>
        <color indexed="8"/>
        <rFont val="Times New Roman"/>
        <family val="1"/>
        <charset val="204"/>
      </rPr>
      <t>ділянка лісосмуги автотраси Токмак-Василівка)</t>
    </r>
    <r>
      <rPr>
        <sz val="11"/>
        <color indexed="8"/>
        <rFont val="Times New Roman"/>
        <family val="1"/>
        <charset val="204"/>
      </rPr>
      <t>,</t>
    </r>
    <r>
      <rPr>
        <i/>
        <sz val="11"/>
        <color indexed="8"/>
        <rFont val="Times New Roman"/>
        <family val="1"/>
        <charset val="204"/>
      </rPr>
      <t xml:space="preserve">
</t>
    </r>
    <r>
      <rPr>
        <sz val="11"/>
        <color indexed="8"/>
        <rFont val="Times New Roman"/>
        <family val="1"/>
        <charset val="204"/>
      </rPr>
      <t>Розпорядження від 16.09.2020 № 181</t>
    </r>
  </si>
  <si>
    <r>
      <t>Розпорядження від 31.08.2020 № 333;  Ропорядження від 29.09.2008 № 900;  Розпорядження від 11.12.2008 № 325; Розпорядження від 23.08.2000  № 728 - (</t>
    </r>
    <r>
      <rPr>
        <i/>
        <sz val="11"/>
        <rFont val="Times New Roman"/>
        <family val="1"/>
        <charset val="204"/>
      </rPr>
      <t>Таврійська, Комишуваська СТГ)</t>
    </r>
  </si>
  <si>
    <t xml:space="preserve">Розпорядження від 18.09.2020  № 258; Розпорядження від 07.09.2020 № 184;  Розпорядження від 27.10.2008 № 766-р   </t>
  </si>
  <si>
    <r>
      <rPr>
        <b/>
        <sz val="11"/>
        <rFont val="Times New Roman"/>
        <family val="1"/>
        <charset val="204"/>
      </rPr>
      <t xml:space="preserve">Мелітопольський </t>
    </r>
    <r>
      <rPr>
        <sz val="11"/>
        <rFont val="Times New Roman"/>
        <family val="1"/>
        <charset val="204"/>
      </rPr>
      <t>(Якимівський, Приазовський, 
м. Мелітополь)</t>
    </r>
  </si>
  <si>
    <r>
      <rPr>
        <b/>
        <sz val="11"/>
        <color indexed="8"/>
        <rFont val="Times New Roman"/>
        <family val="1"/>
        <charset val="204"/>
      </rPr>
      <t xml:space="preserve">Пологівський </t>
    </r>
    <r>
      <rPr>
        <sz val="11"/>
        <color indexed="8"/>
        <rFont val="Times New Roman"/>
        <family val="1"/>
        <charset val="204"/>
      </rPr>
      <t>(Більмацький, Оріхівський, Розівський, Токмацький, 
м.Токмак)</t>
    </r>
  </si>
  <si>
    <r>
      <rPr>
        <sz val="11"/>
        <color indexed="8"/>
        <rFont val="Times New Roman"/>
        <family val="1"/>
        <charset val="204"/>
      </rPr>
      <t>Розпорядження від 18.09.2020  № 260;  Розпорядження від 09.11.2020 № 189; Розпорядження від 23.08.2000  № 728 - (</t>
    </r>
    <r>
      <rPr>
        <i/>
        <sz val="11"/>
        <rFont val="Times New Roman"/>
        <family val="1"/>
        <charset val="204"/>
      </rPr>
      <t>Малотокмачанська СТГ, Оріхівська МТГ, Преображенська СТГ)</t>
    </r>
    <r>
      <rPr>
        <sz val="11"/>
        <rFont val="Times New Roman"/>
        <family val="1"/>
        <charset val="204"/>
      </rPr>
      <t>,</t>
    </r>
    <r>
      <rPr>
        <sz val="11"/>
        <color indexed="10"/>
        <rFont val="Times New Roman"/>
        <family val="1"/>
        <charset val="204"/>
      </rPr>
      <t xml:space="preserve"> 
</t>
    </r>
    <r>
      <rPr>
        <sz val="11"/>
        <color indexed="8"/>
        <rFont val="Times New Roman"/>
        <family val="1"/>
        <charset val="204"/>
      </rPr>
      <t>Розпорядження від 09.10.2020 № 215; Розпорядження від 17.06.1982 № 145; Розпорядження від 17.11.2011 № 511</t>
    </r>
  </si>
  <si>
    <r>
      <rPr>
        <b/>
        <sz val="11"/>
        <rFont val="Times New Roman"/>
        <family val="1"/>
        <charset val="204"/>
      </rPr>
      <t xml:space="preserve">Бердянський </t>
    </r>
    <r>
      <rPr>
        <sz val="11"/>
        <rFont val="Times New Roman"/>
        <family val="1"/>
        <charset val="204"/>
      </rPr>
      <t>(Чернігівський. Приморський)</t>
    </r>
  </si>
  <si>
    <r>
      <rPr>
        <b/>
        <sz val="11"/>
        <rFont val="Times New Roman"/>
        <family val="1"/>
        <charset val="204"/>
      </rPr>
      <t xml:space="preserve">Василівський </t>
    </r>
    <r>
      <rPr>
        <sz val="11"/>
        <rFont val="Times New Roman"/>
        <family val="1"/>
        <charset val="204"/>
      </rPr>
      <t>(Кам'янсько-Дніпровський)</t>
    </r>
  </si>
  <si>
    <r>
      <rPr>
        <b/>
        <sz val="11"/>
        <rFont val="Times New Roman"/>
        <family val="1"/>
        <charset val="204"/>
      </rPr>
      <t xml:space="preserve">Мелітопольський </t>
    </r>
    <r>
      <rPr>
        <sz val="11"/>
        <rFont val="Times New Roman"/>
        <family val="1"/>
        <charset val="204"/>
      </rPr>
      <t>(Якимівський)</t>
    </r>
  </si>
  <si>
    <r>
      <rPr>
        <b/>
        <sz val="11"/>
        <rFont val="Times New Roman"/>
        <family val="1"/>
        <charset val="204"/>
      </rPr>
      <t xml:space="preserve">Пологівський </t>
    </r>
    <r>
      <rPr>
        <sz val="11"/>
        <rFont val="Times New Roman"/>
        <family val="1"/>
        <charset val="204"/>
      </rPr>
      <t>(Гуляйпільський, Токмацький, Пологівський)</t>
    </r>
  </si>
  <si>
    <t>Розпорядження від 12.10.2021 № 266</t>
  </si>
  <si>
    <t xml:space="preserve">Ропорядження від 29.07.2020 № 274; Розпорядження від 30.09.2019 № 349; Розпорядження від 15.09.2020 № 209; Розпорядження від 30.10.2019 № 185; Розпорядження від 19.08.2020 № 164; Розпорядження від 18.09.2020 № 180 </t>
  </si>
  <si>
    <t>Розпорядження від 23.10.2020 № 242; Розпорядження від 08.09.2020 № 134; Розпорядження від 21.08.2020 № 327</t>
  </si>
  <si>
    <t>Розпорядження від 05.10.2021 № 340</t>
  </si>
  <si>
    <t>Розпорядження від 16.10.2018 № 488;   Розпорядження від 02.10.2019 № 330; Розпорядження від 18.10.2019 № 252</t>
  </si>
  <si>
    <t>Розпорядження від 26.10.2018 № 392; Розпорядження від 17.11.2020 № 254</t>
  </si>
  <si>
    <t xml:space="preserve">Мелітопольський </t>
  </si>
  <si>
    <r>
      <rPr>
        <b/>
        <sz val="11"/>
        <rFont val="Times New Roman"/>
        <family val="1"/>
        <charset val="204"/>
      </rPr>
      <t xml:space="preserve">Пологівський </t>
    </r>
    <r>
      <rPr>
        <sz val="11"/>
        <rFont val="Times New Roman"/>
        <family val="1"/>
        <charset val="204"/>
      </rPr>
      <t>(Гуляйпільський)</t>
    </r>
  </si>
  <si>
    <t>Розпорядження від 26.12.2018 № 403; Розпорядження від  05.10.2001 № 346</t>
  </si>
  <si>
    <t>Розпорядження від 16.10.2018 № 488</t>
  </si>
  <si>
    <t>Розпорядження від  08.11.2018 № 457; Розпорядження від 26.10.2018 № 392</t>
  </si>
  <si>
    <r>
      <rPr>
        <b/>
        <sz val="11"/>
        <rFont val="Times New Roman"/>
        <family val="1"/>
        <charset val="204"/>
      </rPr>
      <t xml:space="preserve">Бердянський </t>
    </r>
    <r>
      <rPr>
        <sz val="11"/>
        <rFont val="Times New Roman"/>
        <family val="1"/>
        <charset val="204"/>
      </rPr>
      <t>(Приморський, Чернігівський)</t>
    </r>
  </si>
  <si>
    <r>
      <rPr>
        <b/>
        <sz val="11"/>
        <rFont val="Times New Roman"/>
        <family val="1"/>
        <charset val="204"/>
      </rPr>
      <t xml:space="preserve">Василівський </t>
    </r>
    <r>
      <rPr>
        <sz val="11"/>
        <rFont val="Times New Roman"/>
        <family val="1"/>
        <charset val="204"/>
      </rPr>
      <t>(Великобілозірський, Кам'янко-Дніпровський, Михайлівський)</t>
    </r>
  </si>
  <si>
    <r>
      <rPr>
        <b/>
        <sz val="11"/>
        <rFont val="Times New Roman"/>
        <family val="1"/>
        <charset val="204"/>
      </rPr>
      <t xml:space="preserve">Мелітопольський </t>
    </r>
    <r>
      <rPr>
        <sz val="11"/>
        <rFont val="Times New Roman"/>
        <family val="1"/>
        <charset val="204"/>
      </rPr>
      <t>(Веселівський, Якимівський, м.Мелітополь)</t>
    </r>
  </si>
  <si>
    <r>
      <rPr>
        <b/>
        <sz val="11"/>
        <rFont val="Times New Roman"/>
        <family val="1"/>
        <charset val="204"/>
      </rPr>
      <t xml:space="preserve">Пологівський </t>
    </r>
    <r>
      <rPr>
        <sz val="11"/>
        <rFont val="Times New Roman"/>
        <family val="1"/>
        <charset val="204"/>
      </rPr>
      <t>(Більмацький, Оріхівський, Гуляйпільський, Розівський, 
м. Токмак)</t>
    </r>
  </si>
  <si>
    <t xml:space="preserve"> Розпорядження від 03.11.2021 № 280 </t>
  </si>
  <si>
    <t>Розпорядження від 02.11.2011 № 788;  Розпорядження від 19.10.2020 № 389; Розпорядження від 01.11.2013 № 366</t>
  </si>
  <si>
    <t>Розпорядження від 30.09.2021 № 351; Розпорядження від 02.04.2021 № 150</t>
  </si>
  <si>
    <t>Розпорядження від 05.03.2012 № 170; Розпорядження від 27.09.2002 № 264; Розпорядження від 30.09.2002 № 387; Розпорядження від 06.09.2019 № 182</t>
  </si>
  <si>
    <r>
      <t>Розпорядження від  16.08.2007 № 847;                             Розпорядження від 07.08.2012 № 432;                    Розпорядження від 23.08.2000 № 728 - (</t>
    </r>
    <r>
      <rPr>
        <i/>
        <sz val="11"/>
        <rFont val="Times New Roman"/>
        <family val="1"/>
        <charset val="204"/>
      </rPr>
      <t xml:space="preserve">Таврійська СТГ, Комишуваська СТГ), </t>
    </r>
    <r>
      <rPr>
        <sz val="11"/>
        <rFont val="Times New Roman"/>
        <family val="1"/>
        <charset val="204"/>
      </rPr>
      <t xml:space="preserve"> 
Розпорядження від 15.08.2012 № 264</t>
    </r>
  </si>
  <si>
    <t>Розпорядження від 24.09.2021 № 333</t>
  </si>
  <si>
    <t xml:space="preserve">Розпорядження від 06.11.2020 № 313, Розпорядження від 06.11.2020 № 314, Розпорядження від 06.11.2020 № 315; Розпорядження від 06.11.2020 № 316, Розпорядження від 06.11.2020 № 317, Розпорядження від 06.11.2020 № 318; Розпорядження від 04.12.2012 № 323; Розпорядження від 29.10.2020 № 138, Розпорядження від 05.12.2011 № 663; Розпорядження від 27.10.2008 № 767-р </t>
  </si>
  <si>
    <t>Розпорядження від 26.10.2021 № 282; Розпорядження від 30.03.2021 № 60; Розпорядження від 29.11.2021 № 325</t>
  </si>
  <si>
    <r>
      <rPr>
        <b/>
        <sz val="11"/>
        <rFont val="Times New Roman"/>
        <family val="1"/>
        <charset val="204"/>
      </rPr>
      <t xml:space="preserve">Василівський </t>
    </r>
    <r>
      <rPr>
        <sz val="11"/>
        <rFont val="Times New Roman"/>
        <family val="1"/>
        <charset val="204"/>
      </rPr>
      <t>(Михайлівський)</t>
    </r>
  </si>
  <si>
    <r>
      <rPr>
        <b/>
        <sz val="11"/>
        <rFont val="Times New Roman"/>
        <family val="1"/>
        <charset val="204"/>
      </rPr>
      <t xml:space="preserve">Мелітопольський </t>
    </r>
    <r>
      <rPr>
        <sz val="11"/>
        <rFont val="Times New Roman"/>
        <family val="1"/>
        <charset val="204"/>
      </rPr>
      <t>(Веселівський, Якимівський)</t>
    </r>
  </si>
  <si>
    <r>
      <rPr>
        <b/>
        <sz val="11"/>
        <rFont val="Times New Roman"/>
        <family val="1"/>
        <charset val="204"/>
      </rPr>
      <t xml:space="preserve">Бердянський </t>
    </r>
    <r>
      <rPr>
        <sz val="11"/>
        <rFont val="Times New Roman"/>
        <family val="1"/>
        <charset val="204"/>
      </rPr>
      <t>(Приморський)</t>
    </r>
  </si>
  <si>
    <r>
      <rPr>
        <b/>
        <sz val="11"/>
        <rFont val="Times New Roman"/>
        <family val="1"/>
        <charset val="204"/>
      </rPr>
      <t xml:space="preserve">Пологівський </t>
    </r>
    <r>
      <rPr>
        <sz val="11"/>
        <rFont val="Times New Roman"/>
        <family val="1"/>
        <charset val="204"/>
      </rPr>
      <t>(Токмацький)</t>
    </r>
  </si>
  <si>
    <t>Розпорядження від 30.03.2021 № 121</t>
  </si>
  <si>
    <r>
      <rPr>
        <b/>
        <sz val="11"/>
        <rFont val="Times New Roman"/>
        <family val="1"/>
        <charset val="204"/>
      </rPr>
      <t xml:space="preserve">Василівський </t>
    </r>
    <r>
      <rPr>
        <sz val="11"/>
        <rFont val="Times New Roman"/>
        <family val="1"/>
        <charset val="204"/>
      </rPr>
      <t>(Великобілозерський, Кам'янсько-Дніпровський)</t>
    </r>
  </si>
  <si>
    <r>
      <rPr>
        <b/>
        <sz val="11"/>
        <rFont val="Times New Roman"/>
        <family val="1"/>
        <charset val="204"/>
      </rPr>
      <t xml:space="preserve">Пологівський </t>
    </r>
    <r>
      <rPr>
        <sz val="11"/>
        <rFont val="Times New Roman"/>
        <family val="1"/>
        <charset val="204"/>
      </rPr>
      <t>(Більмацький, Гуляйпільський, Оріхівський, Розівський, Токмацький, м. Токмак)</t>
    </r>
  </si>
  <si>
    <r>
      <rPr>
        <b/>
        <sz val="11"/>
        <rFont val="Times New Roman"/>
        <family val="1"/>
        <charset val="204"/>
      </rPr>
      <t xml:space="preserve">Мелітопольський </t>
    </r>
    <r>
      <rPr>
        <sz val="11"/>
        <rFont val="Times New Roman"/>
        <family val="1"/>
        <charset val="204"/>
      </rPr>
      <t>(Веселівський, Якимівський, Приазовський, 
м. Мелітополь)</t>
    </r>
  </si>
  <si>
    <t>Розпорядження від 03.11.2021 № 280</t>
  </si>
  <si>
    <t>Розпорядження від 29.11.2021 № 325</t>
  </si>
  <si>
    <r>
      <rPr>
        <b/>
        <sz val="11"/>
        <rFont val="Times New Roman"/>
        <family val="1"/>
        <charset val="204"/>
      </rPr>
      <t xml:space="preserve">Запорізький 
</t>
    </r>
    <r>
      <rPr>
        <sz val="11"/>
        <rFont val="Times New Roman"/>
        <family val="1"/>
        <charset val="204"/>
      </rPr>
      <t>(Новомиколаївський, Вільнянський, 
м. Запоріжжя)</t>
    </r>
  </si>
  <si>
    <r>
      <rPr>
        <b/>
        <sz val="11"/>
        <rFont val="Times New Roman"/>
        <family val="1"/>
        <charset val="204"/>
      </rPr>
      <t xml:space="preserve">Бердянський </t>
    </r>
    <r>
      <rPr>
        <sz val="11"/>
        <rFont val="Times New Roman"/>
        <family val="1"/>
        <charset val="204"/>
      </rPr>
      <t xml:space="preserve">
(м. Бердянськ)</t>
    </r>
  </si>
  <si>
    <t xml:space="preserve">Розпорядження від 06.11.2019 № 265, Розпорядження від 16.09.2020 № 182;     </t>
  </si>
  <si>
    <t xml:space="preserve">Запорізький </t>
  </si>
  <si>
    <t>Розпорядження від 26.10.2021 № 322</t>
  </si>
  <si>
    <t xml:space="preserve">                                                                    КІРОВОГРАДСЬКА область</t>
  </si>
  <si>
    <r>
      <rPr>
        <b/>
        <sz val="11"/>
        <rFont val="Times New Roman"/>
        <family val="1"/>
        <charset val="204"/>
      </rPr>
      <t xml:space="preserve">Старобільський </t>
    </r>
    <r>
      <rPr>
        <sz val="11"/>
        <rFont val="Times New Roman"/>
        <family val="1"/>
        <charset val="204"/>
      </rPr>
      <t>(Марківський, Міловський, Новопсковський, Біловодський)</t>
    </r>
  </si>
  <si>
    <t xml:space="preserve">Розпорядження від 16.11.2021 № 736
</t>
  </si>
  <si>
    <r>
      <t>Розпорядження від  08.12.2004 № 489, Розпорядження від 27.09.2005 № 462, Розпорядження від 04.09.2006 № 497, Розпорядження від 25.07.2017 № 151</t>
    </r>
    <r>
      <rPr>
        <sz val="11"/>
        <color indexed="10"/>
        <rFont val="Times New Roman"/>
        <family val="1"/>
        <charset val="204"/>
      </rPr>
      <t xml:space="preserve"> </t>
    </r>
  </si>
  <si>
    <r>
      <rPr>
        <b/>
        <sz val="11"/>
        <rFont val="Times New Roman"/>
        <family val="1"/>
        <charset val="204"/>
      </rPr>
      <t>Старобільський</t>
    </r>
    <r>
      <rPr>
        <sz val="11"/>
        <rFont val="Times New Roman"/>
        <family val="1"/>
        <charset val="204"/>
      </rPr>
      <t xml:space="preserve"> (Старобілький, Марківський, Новопсковський, Біловодський, Міловський)</t>
    </r>
  </si>
  <si>
    <r>
      <rPr>
        <b/>
        <sz val="11"/>
        <rFont val="Times New Roman"/>
        <family val="1"/>
        <charset val="204"/>
      </rPr>
      <t>Сєвєродонецький</t>
    </r>
    <r>
      <rPr>
        <sz val="11"/>
        <rFont val="Times New Roman"/>
        <family val="1"/>
        <charset val="204"/>
      </rPr>
      <t xml:space="preserve"> (Кремінський)</t>
    </r>
  </si>
  <si>
    <r>
      <rPr>
        <b/>
        <sz val="11"/>
        <rFont val="Times New Roman"/>
        <family val="1"/>
        <charset val="204"/>
      </rPr>
      <t>Щастинський</t>
    </r>
    <r>
      <rPr>
        <sz val="11"/>
        <rFont val="Times New Roman"/>
        <family val="1"/>
        <charset val="204"/>
      </rPr>
      <t xml:space="preserve"> (Новоайдарський)</t>
    </r>
  </si>
  <si>
    <r>
      <rPr>
        <b/>
        <sz val="11"/>
        <rFont val="Times New Roman"/>
        <family val="1"/>
        <charset val="204"/>
      </rPr>
      <t xml:space="preserve">Сватівський </t>
    </r>
    <r>
      <rPr>
        <sz val="11"/>
        <rFont val="Times New Roman"/>
        <family val="1"/>
        <charset val="204"/>
      </rPr>
      <t>(Сватівський, Троїцький, Білокуракинський)</t>
    </r>
  </si>
  <si>
    <t>Розпорядження від 16.11.2021 № 735</t>
  </si>
  <si>
    <t xml:space="preserve">Розпорядження від 16.09.2019 № 472,  Розпорядження від 26.11.2019 № 600      </t>
  </si>
  <si>
    <r>
      <rPr>
        <b/>
        <sz val="11"/>
        <rFont val="Times New Roman"/>
        <family val="1"/>
        <charset val="204"/>
      </rPr>
      <t>Сватівський</t>
    </r>
    <r>
      <rPr>
        <sz val="11"/>
        <rFont val="Times New Roman"/>
        <family val="1"/>
        <charset val="204"/>
      </rPr>
      <t xml:space="preserve"> 
(Троїцький)</t>
    </r>
  </si>
  <si>
    <t xml:space="preserve">Розпорядження від 25.06.2020 № 230 </t>
  </si>
  <si>
    <r>
      <rPr>
        <b/>
        <sz val="11"/>
        <rFont val="Times New Roman"/>
        <family val="1"/>
        <charset val="204"/>
      </rPr>
      <t>Сватівський</t>
    </r>
    <r>
      <rPr>
        <sz val="11"/>
        <rFont val="Times New Roman"/>
        <family val="1"/>
        <charset val="204"/>
      </rPr>
      <t xml:space="preserve"> (Сватівський, Білокуракинський, Троїцький)</t>
    </r>
  </si>
  <si>
    <r>
      <t xml:space="preserve">Розпорядження від 02.10.2019 № 1342, </t>
    </r>
    <r>
      <rPr>
        <sz val="11"/>
        <color indexed="1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Розпорядження від 13.10.2020 № 689</t>
    </r>
  </si>
  <si>
    <t>Розпорядження від 05.09.2017 № 248, Розпорядження від 26.09.2018 № 711,
Розпорядження від 13.10.2020 № 689</t>
  </si>
  <si>
    <t>Ровеньківський</t>
  </si>
  <si>
    <r>
      <rPr>
        <b/>
        <sz val="11"/>
        <rFont val="Times New Roman"/>
        <family val="1"/>
        <charset val="204"/>
      </rPr>
      <t>Старобільський</t>
    </r>
    <r>
      <rPr>
        <sz val="11"/>
        <rFont val="Times New Roman"/>
        <family val="1"/>
        <charset val="204"/>
      </rPr>
      <t xml:space="preserve"> (Біловодський)</t>
    </r>
  </si>
  <si>
    <t xml:space="preserve">Розпорядження від 12.08.2010 № 296 </t>
  </si>
  <si>
    <t xml:space="preserve">Розпорядження від 11.11.2005 № 536, Розпорядження від 06.11.2019 № 1409 </t>
  </si>
  <si>
    <t>Розпорядження від  16.11.2021 № 736</t>
  </si>
  <si>
    <t xml:space="preserve"> Розпорядження від 20.07.2018 № 553 </t>
  </si>
  <si>
    <t xml:space="preserve">Луганський </t>
  </si>
  <si>
    <t>Розпорядження від 16.11.2021 № 736</t>
  </si>
  <si>
    <t xml:space="preserve">Розпорядження  від 05.09.2018 
№ 168,  
Розпорядження від 10.10.2017 
№ 200-р, 
Розпорядження  від 29.09.2020 
№ 115-р  </t>
  </si>
  <si>
    <t>Розпорядження від 19.11.2021 № 144</t>
  </si>
  <si>
    <t>Розпорядження від 07.12.2021 
№ 282/02-08/21</t>
  </si>
  <si>
    <t>Розпорядження від 07.12.2021 
№ 281/02-08/21</t>
  </si>
  <si>
    <t>Розпорядження від 19.11.2021 № 145</t>
  </si>
  <si>
    <t>Розпорядження від 07.12.2021 
№ 283/02-08/21</t>
  </si>
  <si>
    <r>
      <rPr>
        <b/>
        <sz val="11"/>
        <color indexed="8"/>
        <rFont val="Times New Roman"/>
        <family val="1"/>
        <charset val="204"/>
      </rPr>
      <t>Самбірський</t>
    </r>
    <r>
      <rPr>
        <sz val="11"/>
        <color indexed="8"/>
        <rFont val="Times New Roman"/>
        <family val="1"/>
        <charset val="204"/>
      </rPr>
      <t xml:space="preserve"> </t>
    </r>
  </si>
  <si>
    <t xml:space="preserve">Дрогобицький </t>
  </si>
  <si>
    <t>Розпорядження від 17.11.2021 № 216</t>
  </si>
  <si>
    <t>Розпорядження від 03.12.2021 № 147</t>
  </si>
  <si>
    <r>
      <t xml:space="preserve">Розпорядження від 14.08.2017 № 555,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Розпорядження від 13.10.2020 № 689</t>
    </r>
  </si>
  <si>
    <t xml:space="preserve">Яворівський </t>
  </si>
  <si>
    <t>Розпорядження від 19.11.21 № 310</t>
  </si>
  <si>
    <t>Розпорядження від 30.11.2021 № 176</t>
  </si>
  <si>
    <t xml:space="preserve">Розпорядження від 30.08.2018 
№ 898/02-06 </t>
  </si>
  <si>
    <t>Райо-нів</t>
  </si>
  <si>
    <t>Насел. пунктів</t>
  </si>
  <si>
    <t>Присадибних дідянок</t>
  </si>
  <si>
    <t>Госп-в всіх форм власності</t>
  </si>
  <si>
    <t>В госп-вах всіх форм власності</t>
  </si>
  <si>
    <r>
      <rPr>
        <b/>
        <sz val="11"/>
        <rFont val="Times New Roman"/>
        <family val="1"/>
        <charset val="204"/>
      </rPr>
      <t>Вінницький</t>
    </r>
    <r>
      <rPr>
        <sz val="11"/>
        <rFont val="Times New Roman"/>
        <family val="1"/>
        <charset val="204"/>
      </rPr>
      <t xml:space="preserve">                     (Іллінецький, Липовецький,Літинський, Оратівський, Тиврівський, м. Вінниця)</t>
    </r>
  </si>
  <si>
    <r>
      <rPr>
        <b/>
        <sz val="11"/>
        <rFont val="Times New Roman"/>
        <family val="1"/>
        <charset val="204"/>
      </rPr>
      <t xml:space="preserve">Жмеринський                    </t>
    </r>
    <r>
      <rPr>
        <sz val="11"/>
        <rFont val="Times New Roman"/>
        <family val="1"/>
        <charset val="204"/>
      </rPr>
      <t xml:space="preserve"> (Барський, Шаргородський, 
м. Жмеринка)</t>
    </r>
  </si>
  <si>
    <r>
      <rPr>
        <b/>
        <sz val="11"/>
        <rFont val="Times New Roman"/>
        <family val="1"/>
        <charset val="204"/>
      </rPr>
      <t>Могилів-Подільський</t>
    </r>
    <r>
      <rPr>
        <sz val="11"/>
        <rFont val="Times New Roman"/>
        <family val="1"/>
        <charset val="204"/>
      </rPr>
      <t xml:space="preserve">   (Муровано- Куриловецький, Чернівецький, Ямпільський, 
м. Могилів-Подільськ)</t>
    </r>
  </si>
  <si>
    <r>
      <rPr>
        <b/>
        <sz val="11"/>
        <rFont val="Times New Roman"/>
        <family val="1"/>
        <charset val="204"/>
      </rPr>
      <t xml:space="preserve">Хмільницький    </t>
    </r>
    <r>
      <rPr>
        <sz val="11"/>
        <rFont val="Times New Roman"/>
        <family val="1"/>
        <charset val="204"/>
      </rPr>
      <t xml:space="preserve"> (Калинівський, Козятинський,
 м. Хмільники)</t>
    </r>
  </si>
  <si>
    <t xml:space="preserve">                                                                      ЗАПОРІЗЬКА область</t>
  </si>
  <si>
    <r>
      <rPr>
        <b/>
        <sz val="11"/>
        <color indexed="8"/>
        <rFont val="Times New Roman"/>
        <family val="1"/>
        <charset val="204"/>
      </rPr>
      <t xml:space="preserve">Ізмаїльський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(Кілійський,                                         Ренійський,                              м. Ізмаїл)</t>
    </r>
  </si>
  <si>
    <r>
      <rPr>
        <b/>
        <sz val="11"/>
        <color indexed="8"/>
        <rFont val="Times New Roman"/>
        <family val="1"/>
        <charset val="204"/>
      </rPr>
      <t>Білгород-Дністовський</t>
    </r>
    <r>
      <rPr>
        <sz val="11"/>
        <color indexed="8"/>
        <rFont val="Times New Roman"/>
        <family val="1"/>
        <charset val="204"/>
      </rPr>
      <t xml:space="preserve"> 
 (м. Б-Дністровський)</t>
    </r>
  </si>
  <si>
    <t>ПОВИТИЦІ</t>
  </si>
  <si>
    <t xml:space="preserve">                                                        ПОВИТИЦІ</t>
  </si>
  <si>
    <t xml:space="preserve">                                                 МИКОЛАЇВСЬКА область </t>
  </si>
  <si>
    <t xml:space="preserve">Миколаївська </t>
  </si>
  <si>
    <t>Розпорядження від 09.10.2007 № 64,  Розпорядження від 09.07.2008 № 63,  Розпорядження від 19.09.2008 № 81, Розпорядження від 10.07.2003 № 228, Розпорядження від 11.09.2008 № 62, Розпорядження від 19.09.2011 № 521, Розпорядження від 28.08.2003 № 446, Розпорядження від 13.10.2003 № 372, Розпорядження від 09.07.2011 № 220, Розпорядження від 21.07.2011 № 543</t>
  </si>
  <si>
    <r>
      <rPr>
        <b/>
        <sz val="12"/>
        <rFont val="Times New Roman"/>
        <family val="1"/>
        <charset val="204"/>
      </rPr>
      <t xml:space="preserve">Білоцерківський </t>
    </r>
    <r>
      <rPr>
        <sz val="12"/>
        <rFont val="Times New Roman"/>
        <family val="1"/>
        <charset val="204"/>
      </rPr>
      <t>(Рокитнянський, Сквирський, Ставищенський, Таращанський, Тетіївський, Володарський)</t>
    </r>
  </si>
  <si>
    <t>Розпорядження від 10.10.2003 № 656, Розпорядження від 08.09.2003 № 554, Розпорядження від 22.08.2007 № 88, Розпорядження від 19.08.2003 № 276, Розпорядження від 17.09.2003 № 817</t>
  </si>
  <si>
    <r>
      <rPr>
        <b/>
        <sz val="12"/>
        <rFont val="Times New Roman"/>
        <family val="1"/>
        <charset val="204"/>
      </rPr>
      <t xml:space="preserve">Бориспільський </t>
    </r>
    <r>
      <rPr>
        <sz val="12"/>
        <rFont val="Times New Roman"/>
        <family val="1"/>
        <charset val="204"/>
      </rPr>
      <t>(Переяслав-Хмельницький, Яготинський, 
м. Бориспіль)</t>
    </r>
  </si>
  <si>
    <r>
      <rPr>
        <b/>
        <sz val="12"/>
        <rFont val="Times New Roman"/>
        <family val="1"/>
        <charset val="204"/>
      </rPr>
      <t xml:space="preserve">Броварський </t>
    </r>
    <r>
      <rPr>
        <sz val="12"/>
        <rFont val="Times New Roman"/>
        <family val="1"/>
        <charset val="204"/>
      </rPr>
      <t>(Баришівський, Згурівський)</t>
    </r>
  </si>
  <si>
    <t xml:space="preserve">Розпорядження від 16.09.2003 № 443, Розпорядження від 18.07.2007 №18, Розпорядження від 29.07.2008 № 165, Розпорядження від 19.09.2007 № 100, Розпорядження від 01.09.2007 № 8,  Розпорядження від 04.09.2007 № 33, Розпорядження від 18.07.2003 № 278 </t>
  </si>
  <si>
    <r>
      <rPr>
        <b/>
        <sz val="12"/>
        <rFont val="Times New Roman"/>
        <family val="1"/>
        <charset val="204"/>
      </rPr>
      <t xml:space="preserve">Бучанський </t>
    </r>
    <r>
      <rPr>
        <sz val="12"/>
        <rFont val="Times New Roman"/>
        <family val="1"/>
        <charset val="204"/>
      </rPr>
      <t xml:space="preserve">
(К.-Святошинський)</t>
    </r>
  </si>
  <si>
    <t>Розпорядження від 17.09.2010 № 584, Розпорядження від 23.07.2003 № 387, Розпорядження від 02.12.2009 № 978, Розпорядження від 07.07.2003 № 230, Розпорядження від 11.07.2003 № 362</t>
  </si>
  <si>
    <r>
      <t xml:space="preserve">Обухівський </t>
    </r>
    <r>
      <rPr>
        <sz val="12"/>
        <rFont val="Times New Roman"/>
        <family val="1"/>
        <charset val="204"/>
      </rPr>
      <t>(Богуславський, Васильківський, Кагарлицький, Миронівський)</t>
    </r>
  </si>
  <si>
    <t>Розпорядження від 26.09.2018 № 470, Розпорядження від 05.09.2018 № 422, Розпорядження від  28.09.2020 № 349, Розпорядження від 17.09.2018 № 354, Розпорядження від 13.09.2018 № 342,  Розпорядження від 29.08.2019 № 223, Розпорядження від 11.08.2020 № 206, Розпорядження від 28.08.2019 № 118, Розпорядження від 17.09.2020 № 141, Розпорядження від 28.08.2020 № 76, Розпорядження від 13.08.2020 № 160</t>
  </si>
  <si>
    <r>
      <rPr>
        <b/>
        <sz val="12"/>
        <color indexed="8"/>
        <rFont val="Times New Roman"/>
        <family val="1"/>
        <charset val="204"/>
      </rPr>
      <t xml:space="preserve">Бориспільський </t>
    </r>
    <r>
      <rPr>
        <sz val="12"/>
        <color indexed="8"/>
        <rFont val="Times New Roman"/>
        <family val="1"/>
        <charset val="204"/>
      </rPr>
      <t>(Переяслав-Хмельницький)</t>
    </r>
  </si>
  <si>
    <t>Розпорядження від 05.09.2019 № 215, Розпорядження від 31.08.2020 № 182, Розпорядження від 13.08.2020 № 161</t>
  </si>
  <si>
    <r>
      <rPr>
        <b/>
        <sz val="12"/>
        <color indexed="8"/>
        <rFont val="Times New Roman"/>
        <family val="1"/>
        <charset val="204"/>
      </rPr>
      <t>Обухівський</t>
    </r>
    <r>
      <rPr>
        <sz val="12"/>
        <color indexed="8"/>
        <rFont val="Times New Roman"/>
        <family val="1"/>
        <charset val="204"/>
      </rPr>
      <t xml:space="preserve"> (Миронівський, Богуславський, Кагарлицький)</t>
    </r>
  </si>
  <si>
    <t>Розпорядження від 06.04.1988 № 218, Розпорядження від 15.03.1988 № 51</t>
  </si>
  <si>
    <r>
      <t xml:space="preserve">Білоцерківський </t>
    </r>
    <r>
      <rPr>
        <sz val="11"/>
        <rFont val="Times New Roman"/>
        <family val="1"/>
        <charset val="204"/>
      </rPr>
      <t>(Володарський, Рокитнянський, Сквирський, Ставищенський, Таращанський, Тетіївський, 
м. Біла Церква)</t>
    </r>
  </si>
  <si>
    <r>
      <rPr>
        <b/>
        <sz val="11"/>
        <rFont val="Times New Roman"/>
        <family val="1"/>
        <charset val="204"/>
      </rPr>
      <t xml:space="preserve">Бориспільський 
</t>
    </r>
    <r>
      <rPr>
        <sz val="11"/>
        <rFont val="Times New Roman"/>
        <family val="1"/>
        <charset val="204"/>
      </rPr>
      <t>(П.-Хмельницький, Яготинський, 
м. Переяслав-Хмельницький, 
м. Бориспіль)</t>
    </r>
  </si>
  <si>
    <r>
      <rPr>
        <b/>
        <sz val="11"/>
        <rFont val="Times New Roman"/>
        <family val="1"/>
        <charset val="204"/>
      </rPr>
      <t xml:space="preserve">Броварський </t>
    </r>
    <r>
      <rPr>
        <sz val="11"/>
        <rFont val="Times New Roman"/>
        <family val="1"/>
        <charset val="204"/>
      </rPr>
      <t>(Баришівський, Згурівський, 
м. Бровари)</t>
    </r>
  </si>
  <si>
    <r>
      <rPr>
        <b/>
        <sz val="11"/>
        <rFont val="Times New Roman"/>
        <family val="1"/>
        <charset val="204"/>
      </rPr>
      <t xml:space="preserve">Бучанський </t>
    </r>
    <r>
      <rPr>
        <sz val="11"/>
        <rFont val="Times New Roman"/>
        <family val="1"/>
        <charset val="204"/>
      </rPr>
      <t>(Бородянський, К.-Святошинський, Макарівський, 
м. Ірпінь)</t>
    </r>
  </si>
  <si>
    <r>
      <rPr>
        <b/>
        <sz val="11"/>
        <rFont val="Times New Roman"/>
        <family val="1"/>
        <charset val="204"/>
      </rPr>
      <t>Вишгородський</t>
    </r>
    <r>
      <rPr>
        <sz val="11"/>
        <rFont val="Times New Roman"/>
        <family val="1"/>
        <charset val="204"/>
      </rPr>
      <t xml:space="preserve"> 
(Іванківський, 
м. Вишгород)</t>
    </r>
  </si>
  <si>
    <r>
      <rPr>
        <b/>
        <sz val="11"/>
        <rFont val="Times New Roman"/>
        <family val="1"/>
        <charset val="204"/>
      </rPr>
      <t xml:space="preserve">Обухівський </t>
    </r>
    <r>
      <rPr>
        <sz val="11"/>
        <rFont val="Times New Roman"/>
        <family val="1"/>
        <charset val="204"/>
      </rPr>
      <t>(Богуславський, Васильківський, Кагарлицький, Миронівський, 
м. Васильків, 
м. Ржищів)</t>
    </r>
  </si>
  <si>
    <t>Акти про результати наглду від 30.06.2021, 30.07.2021, 25.08.2021</t>
  </si>
  <si>
    <t>Розпорядження від 18.11.2003 № 332, Розпорядження від 13.10.2003 
№ 372+акти обстеження, Розпорядження від 02.12.2008 № 543, Розпорядження від 11.09.2008 № 63, Розпорядження від 19.09.2011 
№ 522+акти обстеження, Розпорядження від 28.08.2003 № 446, Розпорядження від 27.08.2003 № 284, Розпорядження від 08.01.2009 
№ 1+акти обстеження, Розпорядження від 30.07.2003 
№ 507+акти обстеження</t>
  </si>
  <si>
    <t>Розпорядження від 15.08.2011 
№ 2341+акти обстеження, Розпорядження від 10.09.2009 № 964, Розпорядження від 25.07.2003 № 250, Розпорядження від 25.09.2007 № 57, Розпорядження від 08.08.2011 
№ 943+акти обстеження,   Розпорядження від 03.07.2009 
№ 119/7-09</t>
  </si>
  <si>
    <t>Розпорядження від 11.08.1997 
№ 313+акти обстеження, Розпорядження від 04.12.2009 № 1498, Розпорядження від 18.12.2008 № 822, Розпорядження від 14.10.2003 № 486</t>
  </si>
  <si>
    <t>Розпорядження від 07.09.2011 № 679, Розпорядження від 13.07.2007 № 169, Розпорядження від 11.11.2008
№ 96+акти обстеження, Розпорядження від 24.08.2007 № 4,  Рішення 25.07.2008 № 65, Розпорядження від 12.04.1990  
№ 67+акти обстеження</t>
  </si>
  <si>
    <t>Розпорядження від 24.11.2008 
№ 20+акти обстеження, Розпорядження від 22.09.2008 № 251, Розпорядження від 28.08.2008 № 25, Розпорядження від 06.09.2008 № 17, Розпорядження від 06.09.2008 
№ 23-а+акти обстеження, Розпорядження від 30.09.1985 № 235</t>
  </si>
  <si>
    <t xml:space="preserve">Розпорядження від 29.12.2008 № 857, Розпорядження від 22.10.2003 № 554, Розпорядження від 02.12.2009 № 978, Розпорядження від 01.09.2003 
№ 295+акти обстеження, Розпорядження від 19.08.2004 
№ 510+акти обстеження, Розпорядження від 17.08.2011 № 153, Розпорядження від 20.08.2007 № 433 </t>
  </si>
  <si>
    <r>
      <rPr>
        <b/>
        <sz val="11"/>
        <color indexed="8"/>
        <rFont val="Times New Roman"/>
        <family val="1"/>
        <charset val="204"/>
      </rPr>
      <t xml:space="preserve">Охтирський </t>
    </r>
    <r>
      <rPr>
        <sz val="11"/>
        <color indexed="8"/>
        <rFont val="Times New Roman"/>
        <family val="1"/>
        <charset val="204"/>
      </rPr>
      <t>(Великописарівський, Тростянецький)</t>
    </r>
  </si>
  <si>
    <t>Розпорядження від 27.06.2013            № 104-ОД , Розпорядження від 08.11.2017 № 39 і-ОД</t>
  </si>
  <si>
    <t>Розпорядження від 26.09.20011 № 525, Розпорядження від 12.09.2011 № 433, Розпорядження від 21.12.2015           № 599-ОД, Розпорядження від 30.10.2014 № 463-ОД, Розпорядження  від 22.11.2011 № 814</t>
  </si>
  <si>
    <t>Розпорядження від 19.09.2011 № 679, Розпорядження від 05.10.2011 № 735</t>
  </si>
  <si>
    <t xml:space="preserve">Розпорядження  від 08.11.2016 № 376-ОД, Розпорядження від 01.11.2016           № 360-ОД </t>
  </si>
  <si>
    <t xml:space="preserve">Розпорядження від 04.01.2021 
№  2-ОД </t>
  </si>
  <si>
    <t>Розпорядження від 08.12.2020 
№ 203-ОД</t>
  </si>
  <si>
    <r>
      <rPr>
        <b/>
        <sz val="11"/>
        <color indexed="8"/>
        <rFont val="Times New Roman"/>
        <family val="1"/>
        <charset val="204"/>
      </rPr>
      <t xml:space="preserve">Охтирський </t>
    </r>
    <r>
      <rPr>
        <sz val="11"/>
        <color indexed="8"/>
        <rFont val="Times New Roman"/>
        <family val="1"/>
        <charset val="204"/>
      </rPr>
      <t>(Великописарівський)</t>
    </r>
  </si>
  <si>
    <t>відповідно до АТУ, який діяв до 
2020 року</t>
  </si>
  <si>
    <t>У господарствах всіх форм власності</t>
  </si>
  <si>
    <t>Повитиці</t>
  </si>
  <si>
    <t xml:space="preserve">Розпорядження  від 04.08.2020 № 331, Розпорядження від 14.08.2020 № 175 рр </t>
  </si>
  <si>
    <t>Розпорядження від 05.08.2021
№ 218-р;
Розпорядження від 20.08.2021 
№ 233-р</t>
  </si>
  <si>
    <t>Розпорядження від 16.09.2020 
№ 209/01-01-08</t>
  </si>
  <si>
    <t xml:space="preserve">Розпорядження від 16.06.07 № 518/А-2007; Розпорядження від 01.10.13 
№ 597/А-2013;                                                 Розпорядження від 03.10.11 № 610/А-2011;                                               Розпорядження від 15.09.11 № 475/А-2011;                                          Розпорядження від 26.09.13 № 436/13;  Розпорядження від 27.07.12 № 151                                                  </t>
  </si>
  <si>
    <t>Розпорядження від 12.06.08 № 91;              Розпорядження від 05.09.08 № 453;               Розпорядження від 18.09.08 № 146;              Розпорядження від 27.09.13 №430;          Розпорядження від 11.09.19 № 374/02-03; Розпорядження від 26.08.20 № 143;                              Розпорядження від 02.11.21 № 224/А-2021, Розпорядження від 19.07.07
№ 955</t>
  </si>
  <si>
    <r>
      <rPr>
        <b/>
        <sz val="11"/>
        <rFont val="Times New Roman"/>
        <family val="1"/>
        <charset val="204"/>
      </rPr>
      <t xml:space="preserve">Ніжинський  </t>
    </r>
    <r>
      <rPr>
        <sz val="11"/>
        <rFont val="Times New Roman"/>
        <family val="1"/>
        <charset val="204"/>
      </rPr>
      <t xml:space="preserve">             (Бахмацький, Бобровицький, Ніжинський, Носівський)</t>
    </r>
  </si>
  <si>
    <r>
      <rPr>
        <b/>
        <sz val="11"/>
        <rFont val="Times New Roman"/>
        <family val="1"/>
        <charset val="204"/>
      </rPr>
      <t>Прилуцький</t>
    </r>
    <r>
      <rPr>
        <sz val="11"/>
        <rFont val="Times New Roman"/>
        <family val="1"/>
        <charset val="204"/>
      </rPr>
      <t xml:space="preserve"> (Варвинський, Ічнянський, Прилуцький)</t>
    </r>
  </si>
  <si>
    <r>
      <rPr>
        <b/>
        <sz val="11"/>
        <rFont val="Times New Roman"/>
        <family val="1"/>
        <charset val="204"/>
      </rPr>
      <t xml:space="preserve">Чернігівський </t>
    </r>
    <r>
      <rPr>
        <sz val="11"/>
        <rFont val="Times New Roman"/>
        <family val="1"/>
        <charset val="204"/>
      </rPr>
      <t>(Чернігівський, Козелецький)</t>
    </r>
  </si>
  <si>
    <r>
      <rPr>
        <b/>
        <sz val="11"/>
        <color indexed="8"/>
        <rFont val="Times New Roman"/>
        <family val="1"/>
        <charset val="204"/>
      </rPr>
      <t xml:space="preserve">Бердянський </t>
    </r>
    <r>
      <rPr>
        <sz val="11"/>
        <color indexed="8"/>
        <rFont val="Times New Roman"/>
        <family val="1"/>
        <charset val="204"/>
      </rPr>
      <t>(Приморський, Чернігівський)</t>
    </r>
  </si>
  <si>
    <r>
      <rPr>
        <b/>
        <sz val="11"/>
        <rFont val="Times New Roman"/>
        <family val="1"/>
        <charset val="204"/>
      </rPr>
      <t>Кременчуцький</t>
    </r>
    <r>
      <rPr>
        <sz val="11"/>
        <rFont val="Times New Roman"/>
        <family val="1"/>
        <charset val="204"/>
      </rPr>
      <t xml:space="preserve"> </t>
    </r>
  </si>
  <si>
    <t>Розпорядження від 19.10.2011 № 406, Розпорядження від 06.10.2011 
№ 525-Р, 
Розпорядження від 14.09.2011 № 533</t>
  </si>
  <si>
    <t xml:space="preserve">Розпорядження № 24 від 31.01.2022 </t>
  </si>
  <si>
    <r>
      <rPr>
        <b/>
        <sz val="11"/>
        <rFont val="Times New Roman"/>
        <family val="1"/>
        <charset val="204"/>
      </rPr>
      <t>Скадовський</t>
    </r>
    <r>
      <rPr>
        <sz val="11"/>
        <rFont val="Times New Roman"/>
        <family val="1"/>
        <charset val="204"/>
      </rPr>
      <t xml:space="preserve"> </t>
    </r>
  </si>
  <si>
    <t xml:space="preserve">Херсонський </t>
  </si>
  <si>
    <t xml:space="preserve">Кам’янець-Подільський </t>
  </si>
  <si>
    <t xml:space="preserve">Розпорядження № 255 від 28.09.2011,              Розпорядження № 238 від 16.09.2011,
Розпорядження № 98 від 25.07.2013,                 Розпорядження № 248 від 16.09.2008,           Розпорядження № 514 від 01.11.2002,
Розпорядження № 463 від 08.09.2010,         Розпорядження № 384 від 15.09.2011,
Розпорядження № 277 від 31.07.2018 </t>
  </si>
  <si>
    <t>Розпорядження № 267 від 23.09.2011,         Розпорядження № 215 від 20.07.2005,
Розпорядження № 235 від  27.09.2011,
Розпорядження № 236 від 27.09.2011,           Розпорядження № 97 від 11.06.2019,                  Розпорядження № 160 від 30.08.2011,
Розпорядження № 174 від 15.09.2011,
Розпорядження № 121 від 31.07.2013</t>
  </si>
  <si>
    <r>
      <rPr>
        <b/>
        <sz val="11"/>
        <rFont val="Times New Roman"/>
        <family val="1"/>
        <charset val="204"/>
      </rPr>
      <t>Коломийський</t>
    </r>
    <r>
      <rPr>
        <sz val="11"/>
        <rFont val="Times New Roman"/>
        <family val="1"/>
        <charset val="204"/>
      </rPr>
      <t xml:space="preserve"> </t>
    </r>
  </si>
  <si>
    <r>
      <rPr>
        <b/>
        <sz val="11"/>
        <rFont val="Times New Roman"/>
        <family val="1"/>
        <charset val="204"/>
      </rPr>
      <t>Сєвєродонецький</t>
    </r>
    <r>
      <rPr>
        <sz val="11"/>
        <rFont val="Times New Roman"/>
        <family val="1"/>
        <charset val="204"/>
      </rPr>
      <t xml:space="preserve"> 
</t>
    </r>
  </si>
  <si>
    <t>Розпорядження від 03.09.2020 № 199, Розпорядження від 14.07.2006 № 311-р</t>
  </si>
  <si>
    <t xml:space="preserve">Маріупольський </t>
  </si>
  <si>
    <t xml:space="preserve">Краматорський </t>
  </si>
  <si>
    <t xml:space="preserve">Волноваський </t>
  </si>
  <si>
    <t xml:space="preserve">Маріупольський 
</t>
  </si>
  <si>
    <t>Розпорядження від 01.09.2021 
№ Р-293/0/115-21
Розпорядження від 12.01.2022 
№ Р-6/0/115-22</t>
  </si>
  <si>
    <r>
      <rPr>
        <b/>
        <sz val="11"/>
        <color indexed="8"/>
        <rFont val="Times New Roman"/>
        <family val="1"/>
        <charset val="204"/>
      </rPr>
      <t>Павлоградський</t>
    </r>
    <r>
      <rPr>
        <sz val="11"/>
        <color indexed="8"/>
        <rFont val="Times New Roman"/>
        <family val="1"/>
        <charset val="204"/>
      </rPr>
      <t xml:space="preserve"> 
(Павлоградський, 
м. Павлоград)</t>
    </r>
  </si>
  <si>
    <t>Розпорядження від 08.08.2006 № 403-р</t>
  </si>
  <si>
    <t>Розпорядження від 02.11.2021 
№ АГ-6710/239-21
Розпорядження від 25.11.2022 
№ Р-34/0/321-22</t>
  </si>
  <si>
    <r>
      <rPr>
        <b/>
        <sz val="11"/>
        <rFont val="Times New Roman"/>
        <family val="1"/>
        <charset val="204"/>
      </rPr>
      <t xml:space="preserve">Житомирський </t>
    </r>
    <r>
      <rPr>
        <sz val="11"/>
        <rFont val="Times New Roman"/>
        <family val="1"/>
        <charset val="204"/>
      </rPr>
      <t>(Радомишльський, Романівський, Коростишівський)</t>
    </r>
  </si>
  <si>
    <r>
      <t xml:space="preserve">Рішення від 28.12.1988 № 437,
</t>
    </r>
    <r>
      <rPr>
        <sz val="11"/>
        <rFont val="Times New Roman"/>
        <family val="1"/>
        <charset val="204"/>
      </rPr>
      <t>Розпорядження від 17.09.1992 № 247, Розпорядження від 26.10.1992 № 296, Розпорядження від 30.06.2009 № 164, Розпорядження від 30.06.2009 № 189, Розпорядження від 11.08.2009 № 428, Розпорядження від 01.07.2010 № 179, Розпорядження від 08.06.2012 № 205, Розпорядження від 18.06.2012 № 210, Розпорядження від 20.05.2015 № 125, Розпорядження від 06.07.2015 № 202, Розпорядження від 03.06.2016 № 164, Розпорядження від 18.05.2017 № 125, Розпорядження від 17.07.2018 № 194 , Розпорядження від 15.06.2020 № 83</t>
    </r>
  </si>
  <si>
    <t>Розпорядження від 06.10.2022 № 68</t>
  </si>
  <si>
    <t>Розпорядження від 29.07.2022 № 49</t>
  </si>
  <si>
    <t xml:space="preserve">Розпорядження від 04.09.2020 № 239       Розпорядження від 01.10.2020 № 274                      </t>
  </si>
  <si>
    <t>Розпорядження від 04.11.2022 № 78</t>
  </si>
  <si>
    <r>
      <rPr>
        <b/>
        <sz val="11"/>
        <rFont val="Times New Roman"/>
        <family val="1"/>
        <charset val="204"/>
      </rPr>
      <t xml:space="preserve">Ужгородський    </t>
    </r>
    <r>
      <rPr>
        <sz val="11"/>
        <rFont val="Times New Roman"/>
        <family val="1"/>
        <charset val="204"/>
      </rPr>
      <t xml:space="preserve">                                        </t>
    </r>
  </si>
  <si>
    <t>Розпорядження від 01.09.2021 № 227;  Розпорядження від 13.09.2021 № 240; Розпорядження 20.12.2021 № 350</t>
  </si>
  <si>
    <r>
      <rPr>
        <b/>
        <sz val="11"/>
        <rFont val="Times New Roman"/>
        <family val="1"/>
        <charset val="204"/>
      </rPr>
      <t xml:space="preserve">Запорізький </t>
    </r>
    <r>
      <rPr>
        <sz val="11"/>
        <rFont val="Times New Roman"/>
        <family val="1"/>
        <charset val="204"/>
      </rPr>
      <t>(Вільнянський, Новомиколаївський,             м. Запоріжжя)</t>
    </r>
  </si>
  <si>
    <r>
      <t>Розпорядження від 25.12.2013 № 628;            Розпорядження від 23.08.2000 № 728 - (</t>
    </r>
    <r>
      <rPr>
        <i/>
        <sz val="11"/>
        <rFont val="Times New Roman"/>
        <family val="1"/>
        <charset val="204"/>
      </rPr>
      <t xml:space="preserve">Малотокмачанська СТГ, Оріхівська МТГ, Преображенська СТГ), 
</t>
    </r>
    <r>
      <rPr>
        <sz val="11"/>
        <rFont val="Times New Roman"/>
        <family val="1"/>
        <charset val="204"/>
      </rPr>
      <t xml:space="preserve">Розпорядження від 17.11.2011 № 511;                 Розпорядження від 04.12.2012 № 416-р; 
Розпорядження від 21.03.2008  № 192;       Розпорядження від 15.11.2012 № 394; Розпорядження від 03.11.2011 № 376 </t>
    </r>
  </si>
  <si>
    <r>
      <t xml:space="preserve">Запорізький 
</t>
    </r>
    <r>
      <rPr>
        <sz val="11"/>
        <rFont val="Times New Roman"/>
        <family val="1"/>
        <charset val="204"/>
      </rPr>
      <t>(м. Запоріжжя)</t>
    </r>
  </si>
  <si>
    <t>Розпорядження від 19.07.2018 № 550, Розпорядження від 22.08.2018 № 293, Розпорядження від 02.09.2019 № 378, Розпорядження від 13.10.2020 № 689</t>
  </si>
  <si>
    <r>
      <rPr>
        <b/>
        <sz val="11"/>
        <rFont val="Times New Roman"/>
        <family val="1"/>
        <charset val="204"/>
      </rPr>
      <t>Старобільський</t>
    </r>
    <r>
      <rPr>
        <sz val="11"/>
        <rFont val="Times New Roman"/>
        <family val="1"/>
        <charset val="204"/>
      </rPr>
      <t xml:space="preserve"> (Старобільський, Марківський)</t>
    </r>
  </si>
  <si>
    <r>
      <rPr>
        <b/>
        <sz val="11"/>
        <rFont val="Times New Roman"/>
        <family val="1"/>
        <charset val="204"/>
      </rPr>
      <t>Сєвєродонецький</t>
    </r>
    <r>
      <rPr>
        <sz val="11"/>
        <rFont val="Times New Roman"/>
        <family val="1"/>
        <charset val="204"/>
      </rPr>
      <t xml:space="preserve"> 
(м. Сєвєродонецьк)</t>
    </r>
  </si>
  <si>
    <r>
      <rPr>
        <b/>
        <sz val="11"/>
        <rFont val="Times New Roman"/>
        <family val="1"/>
        <charset val="204"/>
      </rPr>
      <t xml:space="preserve">Довжанський </t>
    </r>
    <r>
      <rPr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</si>
  <si>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Ровенківський </t>
    </r>
    <r>
      <rPr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</si>
  <si>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Ровенківський</t>
    </r>
    <r>
      <rPr>
        <sz val="11"/>
        <rFont val="Times New Roman"/>
        <family val="1"/>
        <charset val="204"/>
      </rPr>
      <t xml:space="preserve"> 
</t>
    </r>
  </si>
  <si>
    <r>
      <rPr>
        <b/>
        <sz val="11"/>
        <rFont val="Times New Roman"/>
        <family val="1"/>
        <charset val="204"/>
      </rPr>
      <t>Старобільський</t>
    </r>
    <r>
      <rPr>
        <sz val="11"/>
        <rFont val="Times New Roman"/>
        <family val="1"/>
        <charset val="204"/>
      </rPr>
      <t xml:space="preserve"> </t>
    </r>
  </si>
  <si>
    <r>
      <rPr>
        <b/>
        <sz val="11"/>
        <rFont val="Times New Roman"/>
        <family val="1"/>
        <charset val="204"/>
      </rPr>
      <t>Сватівський</t>
    </r>
    <r>
      <rPr>
        <sz val="11"/>
        <rFont val="Times New Roman"/>
        <family val="1"/>
        <charset val="204"/>
      </rPr>
      <t xml:space="preserve"> </t>
    </r>
  </si>
  <si>
    <t>Розпорядження від 06.12.2022 № 78</t>
  </si>
  <si>
    <t xml:space="preserve">Роздільнянський
</t>
  </si>
  <si>
    <r>
      <rPr>
        <b/>
        <sz val="11"/>
        <color indexed="8"/>
        <rFont val="Times New Roman"/>
        <family val="1"/>
        <charset val="204"/>
      </rPr>
      <t xml:space="preserve">Березівський </t>
    </r>
    <r>
      <rPr>
        <sz val="11"/>
        <color indexed="8"/>
        <rFont val="Times New Roman"/>
        <family val="1"/>
        <charset val="204"/>
      </rPr>
      <t>(Ширяївський)</t>
    </r>
  </si>
  <si>
    <t>Розпорядження від 30.08.22  
№ 146/А-2022</t>
  </si>
  <si>
    <t>Розпорядження від 28.09.11 № 1034</t>
  </si>
  <si>
    <t>Розпорядження від 09.09.22 
№ 80/А-2022; 
Розпорядження 19.08.2022
№ 75/А-2022</t>
  </si>
  <si>
    <t>Розпорядження від 25.08.22 
№ 106/ВА-2022</t>
  </si>
  <si>
    <t>Розпорядження від 24.08.22 
№ 86/од-2022</t>
  </si>
  <si>
    <t>Розпорядження від 15.08.22 №99/од-2022</t>
  </si>
  <si>
    <t>Розпорядження від 17.09.07 №635/А-2007</t>
  </si>
  <si>
    <t>Розпорядження від 24.06.21 
№ 127/А-2021,
Розпорядження від 03.09.22 
№ 131/ВА-2022</t>
  </si>
  <si>
    <t>Розпорядження від 23.06.21 
№ 146/А-2021;                                 Розпорядження від 23.06.21 № 
145/А-2021</t>
  </si>
  <si>
    <t>Розпорядження від 11.04.08 № 187/А-2008; Розпорядження від 26.08.08 № 426/А-2008; Розпорядження від 16.10.08 № 495/А-2008; Розпорядження від 21.07.10 № 354/А-2010; Розпорядження від 15.12.10 № 679/А-2010; Розпорядження від 16.12.10 № 682/А-2010;   Розпорядження від 02.08.19 № 132/А-2019; Розпорядження від 11.08.20 № 142/А-2020; Розпорядження від 13.08.20 № 144/А-2020; Розпорядження від 13.08.20 № 145/А-2020; Розпорядження від 13.08.20 № 146/А-2020; 
Розпорядження від 16.06.07 № 518/А-2007; Розпорядження від 08.02.08 № 126/А-2008; Розпорядження від 05.10.09 № 745/А-2009; Розпорядження від 01.10.13 № 597/А-2013; Розпорядження від 11.09.18 № 414/А-2018; Розпорядження від 27.11.07 № 982; Розпорядження від 26.09.08 № 796;         Розпорядження від 03.11.10 № 672/А-2010; Розпорядження від 02.10.13 № 471/А-2013; Розпорядження від 05.10.17 №  439/А-2017;                                          Розпорядження від 04.03.10 № 117/Ад-2010; Розпорядження від 07.09.10 № 348/Ад-2010;  Розпорядження від 02.08.19 № 162/Ад-2019;                                                               Розпорядження від 18.09.09 № 396/А-2009;                                     Розпорядження від 06.11.13 № 526/13;                                Розпорядження від 20.07.09 № 324/А-2009; Розпорядження від 27.09.13 № 344/А-2013; Розпорядження від 28.09.18 № 339/А-2018; Розпорядження від 27.09.19 № 245/А-2019, Розпорядження від 11.12.08 № 230;                               Розпорядження від 24.10.11 № 159</t>
  </si>
  <si>
    <t>Розпорядження від 07.07.22 
№ 129/А-2022</t>
  </si>
  <si>
    <r>
      <rPr>
        <b/>
        <sz val="11"/>
        <color indexed="8"/>
        <rFont val="Times New Roman"/>
        <family val="1"/>
        <charset val="204"/>
      </rPr>
      <t>Білгород-Дністровський</t>
    </r>
    <r>
      <rPr>
        <sz val="11"/>
        <color indexed="8"/>
        <rFont val="Times New Roman"/>
        <family val="1"/>
        <charset val="204"/>
      </rPr>
      <t xml:space="preserve">
</t>
    </r>
  </si>
  <si>
    <r>
      <t xml:space="preserve">Полтавський </t>
    </r>
    <r>
      <rPr>
        <sz val="11"/>
        <rFont val="Times New Roman"/>
        <family val="1"/>
        <charset val="204"/>
      </rPr>
      <t>(Полтавський, Машівський, Зінківський, Чутівський)</t>
    </r>
  </si>
  <si>
    <t>Розпорядження від 22.02.2022 № 75 (зміни до розпоряджень № 210 від 01.04.2011, № 70 від 22.02.2011 (зміни до № 337 від 15.09.2010))</t>
  </si>
  <si>
    <t>Розпорядження від 18.02.2011 № 52, Розпорядження від 01.04.2010 № 210, Розпорядження від 22.02.2011 № 70 (зміни до № 337 від 15.09.2010)</t>
  </si>
  <si>
    <r>
      <t xml:space="preserve">Кременчуцький </t>
    </r>
    <r>
      <rPr>
        <sz val="11"/>
        <rFont val="Times New Roman"/>
        <family val="1"/>
        <charset val="204"/>
      </rPr>
      <t>(Кременчуцький)</t>
    </r>
  </si>
  <si>
    <r>
      <rPr>
        <b/>
        <sz val="11"/>
        <rFont val="Times New Roman"/>
        <family val="1"/>
        <charset val="204"/>
      </rPr>
      <t>Лубенський</t>
    </r>
    <r>
      <rPr>
        <sz val="11"/>
        <rFont val="Times New Roman"/>
        <family val="1"/>
        <charset val="204"/>
      </rPr>
      <t xml:space="preserve"> </t>
    </r>
  </si>
  <si>
    <t>Розпорядження від 28.09.2022 № 65 (зміни до розпорядження від 21.02.2011 № 52)</t>
  </si>
  <si>
    <t>Розпорядження від 19.04.2021 № 72</t>
  </si>
  <si>
    <t>Розпорядження від 14.05.2021 № 266</t>
  </si>
  <si>
    <t>Ропорядження від 05.05.2021 № 170</t>
  </si>
  <si>
    <t>Розпорядження від 13.07.2021 № 361</t>
  </si>
  <si>
    <t>Розпорядження від 25.10.2019 № 892</t>
  </si>
  <si>
    <t xml:space="preserve">Сумький
</t>
  </si>
  <si>
    <t xml:space="preserve">Конотопський </t>
  </si>
  <si>
    <t xml:space="preserve">Охтирський </t>
  </si>
  <si>
    <t xml:space="preserve">Роменський </t>
  </si>
  <si>
    <r>
      <rPr>
        <b/>
        <sz val="11"/>
        <rFont val="Times New Roman"/>
        <family val="1"/>
        <charset val="204"/>
      </rPr>
      <t xml:space="preserve">Шосткинський </t>
    </r>
    <r>
      <rPr>
        <sz val="11"/>
        <rFont val="Times New Roman"/>
        <family val="1"/>
        <charset val="204"/>
      </rPr>
      <t xml:space="preserve">
(Середино - Будський, Ямпільський)</t>
    </r>
  </si>
  <si>
    <t xml:space="preserve">Розпорядження  від 21.12.2021 
№ 319-ОД; </t>
  </si>
  <si>
    <t>Рішення від 19.09.1984 № 197;   Розпорядження від 12.06.2009 
№ 428-ОД; 
Розпорядження від 15.12.2008 № 532; Розпорядження від 05.06.2009 № 210; Розпорядження від 23.01.1997 № 26, Розпорядження від 21.12.2008 № 544, Розпорядження від 16.08.1990 № 154</t>
  </si>
  <si>
    <t>Розпорядження від 30.12.2020 № 268, 
Розпорядження від 12.11.2015 
№ 430-ОД,
Розпорядження від 27.12.2019      
№ 248-ОД, 
Розпорядження від 29.12.2020  
№ 269-ОД (зміни до розпорядження № 248)</t>
  </si>
  <si>
    <t>Розпорядження  від 25.02.2021 
№ 34-ОД; 
Розпорядження від 08.12.2021 
№ 306-ОД, 
Розпорядження від 13.01.2021 
№ 09-а-ОД.</t>
  </si>
  <si>
    <t>Розпорядження від 17.08.2022 
№ 78/02-07/1</t>
  </si>
  <si>
    <r>
      <t xml:space="preserve">Ізюмський
</t>
    </r>
    <r>
      <rPr>
        <sz val="11"/>
        <rFont val="Times New Roman"/>
        <family val="1"/>
        <charset val="204"/>
      </rPr>
      <t>(Барвінківський)</t>
    </r>
  </si>
  <si>
    <t xml:space="preserve">Генічеський  </t>
  </si>
  <si>
    <t xml:space="preserve">Херсонський                   </t>
  </si>
  <si>
    <r>
      <rPr>
        <b/>
        <sz val="11"/>
        <rFont val="Times New Roman"/>
        <family val="1"/>
        <charset val="204"/>
      </rPr>
      <t>Каховський</t>
    </r>
    <r>
      <rPr>
        <sz val="11"/>
        <rFont val="Times New Roman"/>
        <family val="1"/>
        <charset val="204"/>
      </rPr>
      <t xml:space="preserve"> (Великолепетиський,           
м. Н.Каховка)</t>
    </r>
  </si>
  <si>
    <r>
      <rPr>
        <b/>
        <sz val="11"/>
        <rFont val="Times New Roman"/>
        <family val="1"/>
        <charset val="204"/>
      </rPr>
      <t xml:space="preserve">Каховський                     </t>
    </r>
    <r>
      <rPr>
        <sz val="11"/>
        <rFont val="Times New Roman"/>
        <family val="1"/>
        <charset val="204"/>
      </rPr>
      <t>(м. Н. Каховка)</t>
    </r>
  </si>
  <si>
    <r>
      <rPr>
        <b/>
        <sz val="11"/>
        <rFont val="Times New Roman"/>
        <family val="1"/>
        <charset val="204"/>
      </rPr>
      <t>Каховський</t>
    </r>
    <r>
      <rPr>
        <sz val="11"/>
        <rFont val="Times New Roman"/>
        <family val="1"/>
        <charset val="204"/>
      </rPr>
      <t xml:space="preserve"> </t>
    </r>
  </si>
  <si>
    <r>
      <rPr>
        <b/>
        <sz val="11"/>
        <rFont val="Times New Roman"/>
        <family val="1"/>
        <charset val="204"/>
      </rPr>
      <t>Каховський</t>
    </r>
    <r>
      <rPr>
        <sz val="11"/>
        <rFont val="Times New Roman"/>
        <family val="1"/>
        <charset val="204"/>
      </rPr>
      <t xml:space="preserve"> (Великолепетиський, Верхньорогачицький, Горностаївський, Чаплинський, 
м. Каховка, 
м. Н.Каховка, м. Херсон)</t>
    </r>
  </si>
  <si>
    <t xml:space="preserve">Розпорядження від 14.10.2013 № 380,
Розпорядження від 27.09.2011№ 407,
Розпорядження від 19.09.2011 № 169,
Розпорядження від 05.10.2015 № 174,
Розпорядження від 25.09.2015 № 340
</t>
  </si>
  <si>
    <t xml:space="preserve">Розпорядження від 16.07.2007 № 271,
Розпорядження від 24.09.2007 № 1117,
Розпорядження від 23.10.2007 № 744
</t>
  </si>
  <si>
    <t xml:space="preserve">Бериславський </t>
  </si>
  <si>
    <t>64,88</t>
  </si>
  <si>
    <t xml:space="preserve">Розпорядження № 131 від 07.04.2011, Розпорядження № 111 від 14.08.2020, Розпорядження № 66 від 11.03.2011, Розпорядження № 298 від 15.08.2007, Розпорядження № 217 від 04.08.2009, Розпорядження № 501 від 23.10.2005, Розпорядження № 331 від 10.09.2008, Розпорядження № 292 від 24.09.2010, Розпорядження № 296 А від 30.09.2010, Розпорядження № 347 від 08.08.2006, Розпорядження № 113 від 22.07.2011, Розпорядження № 358 від 23.07.2011, Розпорядження № 349 від 19.07.20118, Розпорядження № 371 від 12.09.2011, Розпорядження № 399 від 29.09.2011, Розпорядження № 330/01-02-1від 22.08.12, Розпорядження № 202 від 12.08.2013, Розпорядження № 245 від16.09.2011, Розпорядження № 149/1 від 21.07.2010, Розпорядження № 147 від 13.07.2005, Розпорядження № 152 від 24.07.2008, Розпорядження № 273 від 30.09.2003, Розпорядження № 311 від 25.09.2006, Розпорядження № 130 від 27.07.2009, Розпорядження № 681 від 03.09.2008, Розпорядження № 308 від 25.08.2005, Розпорядження № 804 від 28.09.2007, Розпорядження № 407 від 08.11.2008, Розпорядження № 178 від 17.06.2011, Розпорядження № 179 від 15.08.2005, Розпорядження № 169 від 18.09.2013, Розпорядження № 159 від 30.07.2014, Розпорядження № 160 від 30.07.2014, Розпорядження № 161 від 30.07.2014, Розпорядження № 157 від 30.08.2013, Рішення № 261 від 15.05.1996, Рішення № 06  від  04.01.2002, Рішення № 1331 від 17.10.2006, Рішення № 1332 від 17.10.2006  </t>
  </si>
  <si>
    <t xml:space="preserve">Розпорядження від 30.09.2013 № 244, Розпорядження від 06.09.2012 № 293,  Розпорядження від 27.09.2012 № 394 р Розпорядження від 08.10.2019  № 275, Розпорядження від 31.07.2015 № 201-р  Розпорядження від 29.08.2013 № 172 </t>
  </si>
  <si>
    <t xml:space="preserve">Розпорядження від 18.09.2020 № 258, Розпорядження від 20.06.2010 № 95-р  </t>
  </si>
  <si>
    <t>Розпорядження від 07.12.2021 
№ 284/02-08/21, 
Розпорядження від 02.08.2022 №53 (зміни до розпорядження від 07.12.2021 № 284/02-08/21)</t>
  </si>
  <si>
    <t>Розпорядження від 30.09.2021 № 351, Розпорядження від 02.04.2021 № 150</t>
  </si>
  <si>
    <t>Розпорядження від 26.10.2021 № 282, Розпорядження від 23.03.2021 № 56, Розпорядження від 30.03.2021 № 60</t>
  </si>
  <si>
    <t>Розпорядження від  30.05.2019 № 167, Розпорядження від 29.10.2020 № 138, Розпорядження від 27.01.2009 № 55</t>
  </si>
  <si>
    <t>Розпорядження від 29.09.2004 № 505, Розпорядження від 14.11.2006 № 916, Розпорядження від 01.11.2013 № 366</t>
  </si>
  <si>
    <t>Розпорядження від 27.09.2002 № 264, Розпорядження від 30.09.2002 № 387,  
Розпорядження від 16.09.2020 № 182</t>
  </si>
  <si>
    <t xml:space="preserve">Розпорядження від 06.11.2020 № 307,  Розпорядження від 06.11.2020 № 308,  Розпорядження від 06.11.2020 № 309,  Розпорядження від 06.11.2020 № 310,  Розпорядження від 06.11.2020 № 311,  Розпорядження від 06.11.2020 № 312,  Розпорядження від 04.12.2012 № 323, Розпорядження від 27.01.2009 № 55, Розпорядження від 27.10.2008 № 767-р </t>
  </si>
  <si>
    <r>
      <t>Розпорядження від 25.12.2013 № 628, Розпорядження від 08.12.2008 № 657, Розпорядження від 14.07.2005 № 284, Розпорядження від 23.08.2000 № 728 - (</t>
    </r>
    <r>
      <rPr>
        <i/>
        <sz val="11"/>
        <rFont val="Times New Roman"/>
        <family val="1"/>
        <charset val="204"/>
      </rPr>
      <t>Малотокмачанська СТГ, Оріхівська МТГ, Приображенківська СТГ),</t>
    </r>
    <r>
      <rPr>
        <sz val="11"/>
        <rFont val="Times New Roman"/>
        <family val="1"/>
        <charset val="204"/>
      </rPr>
      <t xml:space="preserve"> Розпорядження від 19.12.2008 № 488, Розпорядження від 17.11.2011 № 511, Розпорядження від 04.12.2012 № 416-р</t>
    </r>
  </si>
  <si>
    <r>
      <t xml:space="preserve"> Розпорядження від 29.09.2008 № 899, Розпорядження від 11.12.2008 № 326, Розпорядження від 23.08.2000 № 728 - (</t>
    </r>
    <r>
      <rPr>
        <i/>
        <sz val="11"/>
        <rFont val="Times New Roman"/>
        <family val="1"/>
        <charset val="204"/>
      </rPr>
      <t>Таврійська СТГ, Комишуваська СТГ)</t>
    </r>
  </si>
  <si>
    <t>Рішення від 25.08.2006 № 8-57, Рішення від 27.08.2008 № 8-67,  Рішішення від 28.08.2008 № 148, Рішення від 28.08.2008 № 76, 
Рішення від 17.09.1998 № 14, Розпорядження від 20.09.2012 № 731, Розпорядження від 19.11.2009 № 741-р</t>
  </si>
  <si>
    <t>Розпорядження від 14.02.22 № 20</t>
  </si>
  <si>
    <t>Розпорядження від 22.06.22 № 64</t>
  </si>
  <si>
    <t>Розпорядження від 28.01.22 № 14</t>
  </si>
  <si>
    <t xml:space="preserve">Розпорядження від 11.09.2012 № 364,  Розпорядження вiд 10.01.2018 № 7 (зміни до розпорядження від 11.09.2012 № 364), 
Розпорядження вiд 30.08.2013 № 210, Розпорядження від 06.08.2019 №177-р Розпорядження від 01.09.2020 № 254-р </t>
  </si>
  <si>
    <t xml:space="preserve">                                                            СОРГО АЛЕПСЬКЕ</t>
  </si>
  <si>
    <r>
      <rPr>
        <b/>
        <sz val="11"/>
        <rFont val="Times New Roman"/>
        <family val="1"/>
        <charset val="204"/>
      </rPr>
      <t>Івано-Франківський</t>
    </r>
    <r>
      <rPr>
        <sz val="11"/>
        <rFont val="Times New Roman"/>
        <family val="1"/>
        <charset val="204"/>
      </rPr>
      <t xml:space="preserve"> (Рогатинський, Тлумацький, Тисменицький)</t>
    </r>
  </si>
  <si>
    <r>
      <rPr>
        <b/>
        <sz val="11"/>
        <rFont val="Times New Roman"/>
        <family val="1"/>
        <charset val="204"/>
      </rPr>
      <t>Коломийський</t>
    </r>
    <r>
      <rPr>
        <sz val="11"/>
        <rFont val="Times New Roman"/>
        <family val="1"/>
        <charset val="204"/>
      </rPr>
      <t xml:space="preserve"> (Городенківський, Коломийський, Снятинський)</t>
    </r>
  </si>
  <si>
    <t>Розпорядження від 13.09.2023 № 120</t>
  </si>
  <si>
    <t>Розпорядження від 12.09.2023 № 86</t>
  </si>
  <si>
    <t>Розпорядження від 11.09.2023 № 103</t>
  </si>
  <si>
    <t>Розпорядження від16.09.2021 № 187, Розпорядження від 16.09.2021 №186, Розпорядження від 15.09.2021 № 563  Розпорядження  від 15.07.2020 № 122, Розпорядження від 22.07.2020 № 129</t>
  </si>
  <si>
    <t>Розпорядження  від 05.09.2019 № 239</t>
  </si>
  <si>
    <t>Розпорядження від 29.08.2023 № 165                                                      Розпорядження від 27.09.2023 № 185</t>
  </si>
  <si>
    <t>Розпорядження від 19.10.2023 № 85</t>
  </si>
  <si>
    <t>Розпорядження від 26.09.2023 № 124</t>
  </si>
  <si>
    <t xml:space="preserve">Розпорядження від 06.11.2013 № 420, Рішення від 03.10.2018 № 68, Розпорядження  від 20.09.2010 № 540*, Розпорядження від 06.08.2020 № 356                                                                       * - по Розпорядженню ОДА від 20.09.2010 № 540 враховані міста, що відповідно до нового АТУ знаходяться на території Бахмутського району .                                    </t>
  </si>
  <si>
    <r>
      <rPr>
        <b/>
        <sz val="11"/>
        <rFont val="Times New Roman"/>
        <family val="1"/>
        <charset val="204"/>
      </rPr>
      <t xml:space="preserve">Бахмутський </t>
    </r>
    <r>
      <rPr>
        <sz val="11"/>
        <rFont val="Times New Roman"/>
        <family val="1"/>
        <charset val="204"/>
      </rPr>
      <t>(Бахмутський, 
м. Світлодарськ, 
м. Бахмут (Артемівськ),
м.Торецьк (Дзержинськ)*)</t>
    </r>
  </si>
  <si>
    <r>
      <t xml:space="preserve">  </t>
    </r>
    <r>
      <rPr>
        <b/>
        <sz val="14"/>
        <rFont val="Times New Roman"/>
        <family val="1"/>
        <charset val="204"/>
      </rPr>
      <t xml:space="preserve">ЧЕРНІГІВСЬКА </t>
    </r>
    <r>
      <rPr>
        <sz val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область</t>
    </r>
  </si>
  <si>
    <t xml:space="preserve">Розпорядження від 19.09.2023 № 108 </t>
  </si>
  <si>
    <t>Розпорядження від 02.10.2023 
№ 120/2023-р</t>
  </si>
  <si>
    <t>Розпорядження від 08.06.2012 № 363</t>
  </si>
  <si>
    <t xml:space="preserve">Розпорядження від 10.01.2022 № 2 </t>
  </si>
  <si>
    <t xml:space="preserve">Розпорядження від 10.09.2021 №272, Розпорядження від 27.01.2022 № 16
</t>
  </si>
  <si>
    <t>Розпорядження від 12.01.2022 № 1</t>
  </si>
  <si>
    <t xml:space="preserve">Розпорядження від 28.08.2021 № 106, Розпорядження від 07.09.2021 № 137, Розпорядження від 15.09.2021 № 147 Розпорядження від 14.01.2022 № 2 </t>
  </si>
  <si>
    <t>ЖОВТО-БУРИЙ МАРМУРОВИЙ КЛОП</t>
  </si>
  <si>
    <t>Розпорядження від 20.09.2021 № 280; Розпорядження від 11.08.2021 № 248 Розпорядження від 22.08.2023 №160</t>
  </si>
  <si>
    <t>Розпорядження від 08.09.2022 № 106; Розпорядження від 31.08.2023 №71; Розпорядження від 08.09.2023 №76; Розпорядження від 08.09.2023 №77</t>
  </si>
  <si>
    <t>Розпорядження від 25.09.2013 № 216; Розпорядження від 20.10.2017  № 286, Розпорядження від 01.10.2019  № 436; Розпорядження від 09.09.2020 № 251; Розпорядження від 15.09.2017  № 248, Розпорядження від 06.09.2019  № 199</t>
  </si>
  <si>
    <t>Розпорядження  від 17.08.2012 № 568, Розпорядження від 02.09.2019 № 201; Розпорядження  від 30.08.2018 № 312; Розпорядження від 16.09.2020 № 141; Розпорядження від 04.09.2020 № 132; Розпорядження від 05.08.2013 № 253; Розпорядження від 08.08.2018 № 326, Розпорядження від 02.09.2019 № 207</t>
  </si>
  <si>
    <t>Розпорядження від 30.08.2021 № 225; Наказ від 25.08.2023 №74;                                 Наказ від 05.09.2023 №77</t>
  </si>
  <si>
    <t>Наказ від 18.09.2023 №83</t>
  </si>
  <si>
    <t>Криворізький</t>
  </si>
  <si>
    <t>Розпорядження від 12.10.2023                    №АГ-15/0/239-23</t>
  </si>
  <si>
    <t>Розпорядження від 11.10.2023 №513/0/534-23</t>
  </si>
  <si>
    <r>
      <rPr>
        <b/>
        <sz val="11"/>
        <color indexed="8"/>
        <rFont val="Times New Roman"/>
        <family val="1"/>
        <charset val="204"/>
      </rPr>
      <t xml:space="preserve">Кам'янський </t>
    </r>
    <r>
      <rPr>
        <sz val="11"/>
        <color indexed="8"/>
        <rFont val="Times New Roman"/>
        <family val="1"/>
        <charset val="204"/>
      </rPr>
      <t xml:space="preserve">
(</t>
    </r>
    <r>
      <rPr>
        <sz val="11"/>
        <color indexed="8"/>
        <rFont val="Times New Roman"/>
        <family val="1"/>
        <charset val="204"/>
      </rPr>
      <t>П'ятихатський,
м. Вільногірськ)</t>
    </r>
  </si>
  <si>
    <t>Розпорядження від 23.08.2006 № 575</t>
  </si>
  <si>
    <t>Розпорядження від 13.07.2023 №229/0/528-23</t>
  </si>
  <si>
    <t>Розпорядження від 04.08.2006 № 1073
Розпорядження від 16.08.2006 № 692</t>
  </si>
  <si>
    <r>
      <rPr>
        <b/>
        <sz val="11"/>
        <color indexed="8"/>
        <rFont val="Times New Roman"/>
        <family val="1"/>
        <charset val="204"/>
      </rPr>
      <t xml:space="preserve">Новомосковський </t>
    </r>
    <r>
      <rPr>
        <sz val="11"/>
        <color indexed="8"/>
        <rFont val="Times New Roman"/>
        <family val="1"/>
        <charset val="204"/>
      </rPr>
      <t xml:space="preserve">
(Новомосковський,
м. Новомосковськ)</t>
    </r>
  </si>
  <si>
    <r>
      <rPr>
        <b/>
        <sz val="11"/>
        <rFont val="Times New Roman"/>
        <family val="1"/>
        <charset val="204"/>
      </rPr>
      <t xml:space="preserve">Дніпровський </t>
    </r>
    <r>
      <rPr>
        <sz val="11"/>
        <rFont val="Times New Roman"/>
        <family val="1"/>
        <charset val="204"/>
      </rPr>
      <t xml:space="preserve">
(Солонянський)</t>
    </r>
  </si>
  <si>
    <t>Розпорядження від 31.07.2009           № 401-р-09</t>
  </si>
  <si>
    <t>Розпорядження від 26.08.2022 № 52, Розпорядження від 19.08.2021 № 145, Розпорядження від 14.08.2023. № 77</t>
  </si>
  <si>
    <t>Розпорядження від 02.08.2023р. №133</t>
  </si>
  <si>
    <t>Розпорядження від 30.06.2023р. №105</t>
  </si>
  <si>
    <t>ЛЬВІВСЬКА область</t>
  </si>
  <si>
    <t>Розпорядження від 23.08.2023 р. № 37</t>
  </si>
  <si>
    <t>Розпорядження від 16.11.2023 р.              № 179/02-06</t>
  </si>
  <si>
    <t>Розпорядження від 03.08.2021 № 257 Розпорядження від 05.09.2023 №128</t>
  </si>
  <si>
    <t>Розпорядження № 111 від 03.10.2023</t>
  </si>
  <si>
    <r>
      <rPr>
        <b/>
        <sz val="11"/>
        <rFont val="Times New Roman"/>
        <family val="1"/>
        <charset val="204"/>
      </rPr>
      <t xml:space="preserve">Золотоніський  </t>
    </r>
    <r>
      <rPr>
        <sz val="11"/>
        <rFont val="Times New Roman"/>
        <family val="1"/>
        <charset val="204"/>
      </rPr>
      <t xml:space="preserve">      
(Драбівський, Чорнобаївський, Золотоніський)</t>
    </r>
  </si>
  <si>
    <r>
      <rPr>
        <b/>
        <sz val="11"/>
        <rFont val="Times New Roman"/>
        <family val="1"/>
        <charset val="204"/>
      </rPr>
      <t xml:space="preserve">Черкаський
</t>
    </r>
    <r>
      <rPr>
        <sz val="11"/>
        <rFont val="Times New Roman"/>
        <family val="1"/>
        <charset val="204"/>
      </rPr>
      <t xml:space="preserve"> (Корсунь-Шевченківський, Городищенський, Чигиринський, Черкаський,   Кам'янський) </t>
    </r>
  </si>
  <si>
    <t>КИЇВСЬКА область</t>
  </si>
  <si>
    <t>м. Київ</t>
  </si>
  <si>
    <t xml:space="preserve">Бориспільський 
</t>
  </si>
  <si>
    <t>Розпорядження від 17.07.2023 № 170</t>
  </si>
  <si>
    <r>
      <rPr>
        <b/>
        <sz val="12"/>
        <color indexed="8"/>
        <rFont val="Times New Roman"/>
        <family val="1"/>
        <charset val="204"/>
      </rPr>
      <t>Білоцерківський</t>
    </r>
    <r>
      <rPr>
        <sz val="12"/>
        <color indexed="8"/>
        <rFont val="Times New Roman"/>
        <family val="1"/>
        <charset val="204"/>
      </rPr>
      <t xml:space="preserve"> (Ставищенський, Тетіївський, Володарський, Таращанський, Медвидинська сільська рада, Ковалівська територіальна громада)</t>
    </r>
  </si>
  <si>
    <t>Розпорядження від 28.08.2021 № 230 Розпорядження від 05.09.2023 № 218</t>
  </si>
  <si>
    <t>Розпорядження від 12.09.2023 № 207</t>
  </si>
  <si>
    <t>Розпорядження від 19.08.2022 
№ 118/01-01                         Розпорядження від 11.09.2023 
№ 202/01-01</t>
  </si>
  <si>
    <t>ПОЛТАВСЬКА область</t>
  </si>
  <si>
    <t>Миргородський</t>
  </si>
  <si>
    <t xml:space="preserve">Лубенський
</t>
  </si>
  <si>
    <t xml:space="preserve">Кременчуцький
</t>
  </si>
  <si>
    <r>
      <t xml:space="preserve">          </t>
    </r>
    <r>
      <rPr>
        <b/>
        <sz val="14"/>
        <rFont val="Times New Roman"/>
        <family val="1"/>
        <charset val="204"/>
      </rPr>
      <t>ПОЛТАВСЬКА область</t>
    </r>
  </si>
  <si>
    <t>Розпорядження від 17.04.2023 № 79</t>
  </si>
  <si>
    <t xml:space="preserve">Розпорядження від 20.10.2006 № 1106, Розпорядження від 07.11.2008 № 517-р, Розпорядження від 25.11.2008 № 531-р </t>
  </si>
  <si>
    <t>Розпорядження від 14.10.2006 № 435-р, Розпорядження від 15.08.2018  № 161-р</t>
  </si>
  <si>
    <t>Розпорядження від 25.08.2023  № 119-р Розпорядження від 30.08.2023  № 121-р</t>
  </si>
  <si>
    <t>Розпорядження  від 28.08.2023 № 73-р</t>
  </si>
  <si>
    <r>
      <t xml:space="preserve">Первомайський </t>
    </r>
    <r>
      <rPr>
        <sz val="11"/>
        <rFont val="Times New Roman"/>
        <family val="1"/>
        <charset val="204"/>
      </rPr>
      <t>(Арбузинський, Врадіївський, Кривоозерський, Первомайський)</t>
    </r>
  </si>
  <si>
    <r>
      <t xml:space="preserve">Баштанський            </t>
    </r>
    <r>
      <rPr>
        <sz val="11"/>
        <rFont val="Times New Roman"/>
        <family val="1"/>
        <charset val="204"/>
      </rPr>
      <t>(Баштанський, Новобузький)</t>
    </r>
  </si>
  <si>
    <t>Розпорядження від 27.09.2023 № 89-р</t>
  </si>
  <si>
    <r>
      <t xml:space="preserve">Вознесенський </t>
    </r>
    <r>
      <rPr>
        <sz val="11"/>
        <rFont val="Times New Roman"/>
        <family val="1"/>
        <charset val="204"/>
      </rPr>
      <t xml:space="preserve">(Братський) </t>
    </r>
  </si>
  <si>
    <t>Розпорядження від 06.09.2023 № 85-р/в</t>
  </si>
  <si>
    <r>
      <rPr>
        <b/>
        <sz val="11"/>
        <rFont val="Times New Roman"/>
        <family val="1"/>
        <charset val="204"/>
      </rPr>
      <t xml:space="preserve">Баштанський </t>
    </r>
    <r>
      <rPr>
        <sz val="11"/>
        <rFont val="Times New Roman"/>
        <family val="1"/>
        <charset val="204"/>
      </rPr>
      <t xml:space="preserve">(Казанківський) </t>
    </r>
  </si>
  <si>
    <t>Розпорядження від 08.09.2021 № 229-р Розпорядження від 23.08.2023 № 117-р Розпорядження  від 30.08.2023 № 124-р</t>
  </si>
  <si>
    <t xml:space="preserve">Миколаївський </t>
  </si>
  <si>
    <t>Розпорядження від 02.08.2023 № 98-р</t>
  </si>
  <si>
    <t>Вознесенський</t>
  </si>
  <si>
    <t>Розпорядження від 28.08.2023 № 74-р</t>
  </si>
  <si>
    <r>
      <t xml:space="preserve">Первомайський </t>
    </r>
    <r>
      <rPr>
        <sz val="11"/>
        <rFont val="Times New Roman"/>
        <family val="1"/>
        <charset val="204"/>
      </rPr>
      <t>(Кривоозерський)</t>
    </r>
  </si>
  <si>
    <t>Розпорядження від 27.09.2023 № 168/А-2023</t>
  </si>
  <si>
    <t>Розпорядження від 19.08.21 
№ 144/ОД-2021;              Розпорядження від 10.08.21 
№ 133/од-2021;
Розпорядження від 09.08.22 
№ 97/од-2022; 
Розпорядження від 15.08.22 
№ 98/од-2022; Розпорядження від 15.08.22 № 100/од-2022;
Розпорядження від 21.07.22 
№ 86/од-2022                        Розпорядження від 12.09.2023 № 136/од-2023</t>
  </si>
  <si>
    <t>Розпорядження від 04.08.2023                  № 117/од-2023</t>
  </si>
  <si>
    <r>
      <rPr>
        <b/>
        <sz val="11"/>
        <color indexed="8"/>
        <rFont val="Times New Roman"/>
        <family val="1"/>
        <charset val="204"/>
      </rPr>
      <t xml:space="preserve">Білгород-Дністровський </t>
    </r>
    <r>
      <rPr>
        <sz val="11"/>
        <color indexed="8"/>
        <rFont val="Times New Roman"/>
        <family val="1"/>
        <charset val="204"/>
      </rPr>
      <t>(Татарбунарський, Саратський)</t>
    </r>
  </si>
  <si>
    <t>Розпорядження від 03.08.2023                  № 91/А-2023                          Розпорядження від 31.08.2023                  № 103/А-2023                        Розпорядження від 12.09.2023                  № 115/А-2023</t>
  </si>
  <si>
    <t>Розпорядження від 13.09.22 
№ 134/2022,                     Розпорядження від 30.08.22 № 122/22; 
Розпорядження від 06.09.22 № 130/22</t>
  </si>
  <si>
    <t>Розпорядження від  07.09.22 
№ 111/од-2022;
Розпорядження від 27.09.22 
№ 127/од-2022               Розпорядження від 25.09.2023            № 143/од-2023</t>
  </si>
  <si>
    <t>Розпорядження від 19.07.2023 № 114/23</t>
  </si>
  <si>
    <t>Шосткинський</t>
  </si>
  <si>
    <t>89,04</t>
  </si>
  <si>
    <t>Розпорядження від 29.11.2023 
№ 672-ОД</t>
  </si>
  <si>
    <t>427,617</t>
  </si>
  <si>
    <t>Розпорядження від 10.12.2021 
№ 660/02-06, 
Розпорядження від 22.11.2022 № 167 (зміни до розпорядження від 10.12.2021 № 660/02-06),                  Розпорядження від 16.11.2023             № 179/02-06</t>
  </si>
  <si>
    <t>Розпорядження від 30.11.2021 № 350 Розпорядження від 06.11.2023 № 113</t>
  </si>
  <si>
    <t xml:space="preserve">Розпорядження від 05.09.2023 № 146 </t>
  </si>
  <si>
    <t xml:space="preserve"> Розпорядження від 18.09.2023 № 104 </t>
  </si>
  <si>
    <t>Розпорядження від 07.12.2023 № 265</t>
  </si>
  <si>
    <t>Розпорядження від 14.01.2022 № 2</t>
  </si>
  <si>
    <t>Розпорядження від 20.12.2021 № 351 Розпорядження від 27.01.2022 № 16</t>
  </si>
  <si>
    <t>Розпорядженяя від 14.01.2022 № 2</t>
  </si>
  <si>
    <t>Жовто-бурий мармуровий клоп</t>
  </si>
  <si>
    <t>13,18</t>
  </si>
  <si>
    <t>Розпорядження від 14.02.2022            № 16-ОД;                              Розпорядження від 24.11.2022 № 417; Розпорядження від 05.12.2022            № 123-ОД;                      Розпорядження від 24.11.2022            № 135-ОД;                          Розпорядження від 28.11.2022            № 62-ОД;                          Розпорядження від 28.11.2022            № 59-ОД</t>
  </si>
  <si>
    <t xml:space="preserve">Розпорядження від 08.10.2009 № 903 </t>
  </si>
  <si>
    <t xml:space="preserve">Розпорядження від 03.01.2024 № 02-ОД (про внесення змін до розпорядження від 14.02.2022 № 16-ОД);       </t>
  </si>
  <si>
    <t>78,06</t>
  </si>
  <si>
    <t>Розпорядження від 17.09.2021 № 197, 
Розпорядження від 16.11.2021 № 237 Розпорядження від 09.02.2022 № 14</t>
  </si>
  <si>
    <t xml:space="preserve">Розпорядження від 16.11.2021 № 735 Розпорядження від 12.01.2022 № 6
</t>
  </si>
  <si>
    <r>
      <rPr>
        <b/>
        <sz val="11"/>
        <rFont val="Times New Roman"/>
        <family val="1"/>
        <charset val="204"/>
      </rPr>
      <t xml:space="preserve">Звягелівський </t>
    </r>
    <r>
      <rPr>
        <sz val="11"/>
        <rFont val="Times New Roman"/>
        <family val="1"/>
        <charset val="204"/>
      </rPr>
      <t>(Звягелівський, Баранівський)</t>
    </r>
  </si>
  <si>
    <r>
      <rPr>
        <b/>
        <sz val="11"/>
        <rFont val="Times New Roman"/>
        <family val="1"/>
        <charset val="204"/>
      </rPr>
      <t xml:space="preserve">Звягелівський </t>
    </r>
    <r>
      <rPr>
        <sz val="11"/>
        <rFont val="Times New Roman"/>
        <family val="1"/>
        <charset val="204"/>
      </rPr>
      <t>(Ємільчинський)</t>
    </r>
  </si>
  <si>
    <t>Розпорядження від 01.09.2021 
№ 177/02-07/1                              Розпорядження від 17.08.2023 
№ 101/02-07/1 Розпорядження від 30.08.2024 № 95/02-07/1</t>
  </si>
  <si>
    <r>
      <rPr>
        <b/>
        <sz val="11"/>
        <rFont val="Times New Roman"/>
        <family val="1"/>
        <charset val="204"/>
      </rPr>
      <t xml:space="preserve">Тернопільський </t>
    </r>
    <r>
      <rPr>
        <sz val="11"/>
        <rFont val="Times New Roman"/>
        <family val="1"/>
        <charset val="204"/>
      </rPr>
      <t>(Бережанський,  Козівський, Підволочиський, Підгаєцький, Теребовлянський, Тернопільський, Збаразький, Зборівський)</t>
    </r>
  </si>
  <si>
    <t>Розпорядження від 03.10.2024                № 136/01-03</t>
  </si>
  <si>
    <t>Розпорядження від 29.08.2023 №122, Розпорядження від 08.09.2023 №128 Розпорядження від 02.09.2024 № 139</t>
  </si>
  <si>
    <r>
      <rPr>
        <b/>
        <sz val="11"/>
        <rFont val="Times New Roman"/>
        <family val="1"/>
        <charset val="204"/>
      </rPr>
      <t>Новгород-Сіверський</t>
    </r>
    <r>
      <rPr>
        <sz val="11"/>
        <rFont val="Times New Roman"/>
        <family val="1"/>
        <charset val="204"/>
      </rPr>
      <t xml:space="preserve"> (Семенівський)</t>
    </r>
  </si>
  <si>
    <t>Розпорядження від 26.01.22 № 24 Розпорядження від 16.10.2023 № 150 Розпорядження від 24.09.2024 № 117</t>
  </si>
  <si>
    <t>Розпорядження від 28.07.22 № 49 Розпорядження від 26.09.2024 № 132</t>
  </si>
  <si>
    <t>Розпорядження від 26.08.2021 № 130,  Розпорядження від 08.09.2021 № 137, Розпорядження від 17.11.2021 № 176, Розпорядження від 16.09.2022 № 121, Розпорядження від 30.08.2023 № 112, Розпорядження від 13.09.2023 № 121, Розпорядження від 15.08.2024 № 133 Розпорядження від 05.09.2024 № 149</t>
  </si>
  <si>
    <t>Розпорядження від 07.09.2021 № 222, Розпорядження від 05.11.2021 № 262, Розпорядження від 13.09.2022 № 82, Розпорядження від 11.09.2023 № 84, Розпорядження від 12.09.2023 № 85, Розпорядження від 20.08.2024 № 72</t>
  </si>
  <si>
    <r>
      <rPr>
        <b/>
        <sz val="11"/>
        <rFont val="Times New Roman"/>
        <family val="1"/>
        <charset val="204"/>
      </rPr>
      <t xml:space="preserve">Бериславський </t>
    </r>
    <r>
      <rPr>
        <sz val="11"/>
        <rFont val="Times New Roman"/>
        <family val="1"/>
        <charset val="204"/>
      </rPr>
      <t xml:space="preserve">(Бериславський, Великоолександрівський, Високопільський, Нововоронцовський,        м. Берислав)      </t>
    </r>
  </si>
  <si>
    <r>
      <t xml:space="preserve">Генічеський   </t>
    </r>
    <r>
      <rPr>
        <sz val="11"/>
        <rFont val="Times New Roman"/>
        <family val="1"/>
        <charset val="204"/>
      </rPr>
      <t>(Генічеський, Іванівський, Нижньосірогозький, Новотроїцький,                 м. Генічеськ)</t>
    </r>
  </si>
  <si>
    <r>
      <rPr>
        <b/>
        <sz val="11"/>
        <rFont val="Times New Roman"/>
        <family val="1"/>
        <charset val="204"/>
      </rPr>
      <t>Каховський</t>
    </r>
    <r>
      <rPr>
        <sz val="11"/>
        <rFont val="Times New Roman"/>
        <family val="1"/>
        <charset val="204"/>
      </rPr>
      <t xml:space="preserve">  
(Каховський, Великолепетиський, Верхньорогачицький, Горностаївський, Чаплинський,                   м. Н.Каховка)</t>
    </r>
  </si>
  <si>
    <r>
      <rPr>
        <b/>
        <sz val="11"/>
        <rFont val="Times New Roman"/>
        <family val="1"/>
        <charset val="204"/>
      </rPr>
      <t>Скадовський</t>
    </r>
    <r>
      <rPr>
        <sz val="11"/>
        <rFont val="Times New Roman"/>
        <family val="1"/>
        <charset val="204"/>
      </rPr>
      <t xml:space="preserve"> (Скадовський, Голопристанський, Каланчацький,                  м. Скадовськ)</t>
    </r>
  </si>
  <si>
    <r>
      <t xml:space="preserve">Херсонський </t>
    </r>
    <r>
      <rPr>
        <sz val="11"/>
        <rFont val="Times New Roman"/>
        <family val="1"/>
        <charset val="204"/>
      </rPr>
      <t>(Білозерський, Олешківський, м. Олешки, м. Херсон)</t>
    </r>
  </si>
  <si>
    <r>
      <t xml:space="preserve">Херсонський </t>
    </r>
    <r>
      <rPr>
        <sz val="11"/>
        <rFont val="Times New Roman"/>
        <family val="1"/>
        <charset val="204"/>
      </rPr>
      <t>(Білозерський)</t>
    </r>
  </si>
  <si>
    <t>Розпорядження від 27.01.2022 № 15</t>
  </si>
  <si>
    <t>Розпорядження від 15.05.2014 № 190</t>
  </si>
  <si>
    <t>Розпорядження від 27.01.2022 №16</t>
  </si>
  <si>
    <t>Розпорядження від 12.01.2022 №1</t>
  </si>
  <si>
    <t>Розпорядження від 27.01.2022 №15</t>
  </si>
  <si>
    <t>Розпорядження від 22.08.2018 №499</t>
  </si>
  <si>
    <t>Розпорядження від  18.09.2015 № 384</t>
  </si>
  <si>
    <t>Розпорядження від 01.07.2021 № 236 Розпорядження від 12.06.2024 № 107</t>
  </si>
  <si>
    <t>Розпорядження від 11.06.2021 № 307 Розпорядження від 14.08.2023 №154 Розпорядження від 27.08.2024 № 194</t>
  </si>
  <si>
    <t>Розпорядження від 26.09.2024 № 223</t>
  </si>
  <si>
    <t>Розпорядження від 26.09.2024 № 121</t>
  </si>
  <si>
    <t>Розпорядження від 11.06.2021 № 306,
Розпорядження від 03.08.2021 № 402 Розпорядження від 30.06.2023 №118
Розпорядження від 28.09.2023 №183 Розпорядження від 26.09.2024 № 222</t>
  </si>
  <si>
    <r>
      <rPr>
        <b/>
        <sz val="11"/>
        <rFont val="Times New Roman"/>
        <family val="1"/>
        <charset val="204"/>
      </rPr>
      <t>Сєвєродонецький</t>
    </r>
    <r>
      <rPr>
        <sz val="11"/>
        <rFont val="Times New Roman"/>
        <family val="1"/>
        <charset val="204"/>
      </rPr>
      <t xml:space="preserve">            (м. Лисичанськ)
</t>
    </r>
  </si>
  <si>
    <r>
      <t xml:space="preserve">Миргородський                </t>
    </r>
    <r>
      <rPr>
        <sz val="11"/>
        <rFont val="Times New Roman"/>
        <family val="1"/>
        <charset val="204"/>
      </rPr>
      <t>(Гадяцький)</t>
    </r>
  </si>
  <si>
    <r>
      <t xml:space="preserve">Голованівський  </t>
    </r>
    <r>
      <rPr>
        <sz val="11"/>
        <rFont val="Times New Roman"/>
        <family val="1"/>
        <charset val="204"/>
      </rPr>
      <t>(Благовіщенський, Гайворонський, Вільшанський, Новоархангельський)</t>
    </r>
  </si>
  <si>
    <r>
      <t xml:space="preserve">Кропивницький </t>
    </r>
    <r>
      <rPr>
        <sz val="11"/>
        <rFont val="Times New Roman"/>
        <family val="1"/>
        <charset val="204"/>
      </rPr>
      <t>(Олександрівський, Кропивницький, Бобринецький, Знам'янський, Долинський, Новгородківський, Компаніївський, Устинівський)</t>
    </r>
  </si>
  <si>
    <t>Розпорядження від 09.12.2021 № 913-р                         Розпорядження від 27.09.2023 №1115-р                                                 Розпорядження від 10.10.2024 № 1043-р.</t>
  </si>
  <si>
    <r>
      <t xml:space="preserve">Новоукраїнський </t>
    </r>
    <r>
      <rPr>
        <sz val="11"/>
        <rFont val="Times New Roman"/>
        <family val="1"/>
        <charset val="204"/>
      </rPr>
      <t>(Новоукраїнський, Добровеличківський, Маловисківський, Новомиргородський)</t>
    </r>
  </si>
  <si>
    <r>
      <t xml:space="preserve">Олександрійський </t>
    </r>
    <r>
      <rPr>
        <sz val="11"/>
        <rFont val="Times New Roman"/>
        <family val="1"/>
        <charset val="204"/>
      </rPr>
      <t xml:space="preserve">(Світловодський, Олександрійський, Онуфріївський, Петрівський) </t>
    </r>
  </si>
  <si>
    <r>
      <t xml:space="preserve">Голованівський </t>
    </r>
    <r>
      <rPr>
        <sz val="11"/>
        <rFont val="Times New Roman"/>
        <family val="1"/>
        <charset val="204"/>
      </rPr>
      <t>(Благовіщенський, Гайворонський, Вільшанський)</t>
    </r>
  </si>
  <si>
    <r>
      <t xml:space="preserve">Кропивницький </t>
    </r>
    <r>
      <rPr>
        <sz val="11"/>
        <rFont val="Times New Roman"/>
        <family val="1"/>
        <charset val="204"/>
      </rPr>
      <t>(Кропивницький, Новгородківський, Олександрівський, Долинський, Устинівський)</t>
    </r>
  </si>
  <si>
    <r>
      <rPr>
        <b/>
        <sz val="11"/>
        <rFont val="Times New Roman"/>
        <family val="1"/>
        <charset val="204"/>
      </rPr>
      <t xml:space="preserve">Новоукраїнський </t>
    </r>
    <r>
      <rPr>
        <sz val="11"/>
        <rFont val="Times New Roman"/>
        <family val="1"/>
        <charset val="204"/>
      </rPr>
      <t xml:space="preserve">(Новоукраїнський, Добровеличківський, Маловисківський, Новомиргородський)  
</t>
    </r>
  </si>
  <si>
    <t>Олександрійський</t>
  </si>
  <si>
    <t>Розпорядження від 22.09.2021 № 663-р, Розпорядження від 07.10.2021 № 721-р, Розпорядження від 06.12.2021 № 343-р, Розпорядження від 03.12.2021 № 878-р, Розпорядження від 19.09.2022 № 660-р Розпорядження від 16.08.2023 р. №921-р</t>
  </si>
  <si>
    <t>Розпорядження від 22.09.2021 № 663-р,                    Розпорядження від 03.12.2021 № 878-р,                      Розпорядження від 30.08.2022  № 601-р,                         Розпорядження від 19.09.2022  № 660-р                    Розпорядження від 27.09.2023р.№1116-р,                                     Розпорядження від 16.08.2023 р. №921-р</t>
  </si>
  <si>
    <t>Розпорядження від 07.10.2021№ 721-р, Розпорядження від 03.12.2021 № 878-р, Розпорядження від 30.08.2022 № 601-р</t>
  </si>
  <si>
    <t>Розпорядження  від 16.08.2019 № 238-р</t>
  </si>
  <si>
    <t>Розпорядження від 20.08.2024 № 792-р.</t>
  </si>
  <si>
    <r>
      <t xml:space="preserve">Голованівський </t>
    </r>
    <r>
      <rPr>
        <sz val="11"/>
        <rFont val="Times New Roman"/>
        <family val="1"/>
        <charset val="204"/>
      </rPr>
      <t>(Благовіщенський, Гайворонський, Вільшанський, Новоархангельський)</t>
    </r>
  </si>
  <si>
    <r>
      <t xml:space="preserve">Кропивницький </t>
    </r>
    <r>
      <rPr>
        <sz val="11"/>
        <rFont val="Times New Roman"/>
        <family val="1"/>
        <charset val="204"/>
      </rPr>
      <t>(Олександрівський, Кропивницький, Бобринецький, Знамянський, Долинський, Новгородківський, Компаніївський, Устинівський)</t>
    </r>
  </si>
  <si>
    <t>Розпорядження від 09.12.2021 № 913-р                          Розпорядження від 27.09.2023 №1115-р Розпорядження від 10.10.2024 № 1043-р</t>
  </si>
  <si>
    <r>
      <t xml:space="preserve">Олександрійський </t>
    </r>
    <r>
      <rPr>
        <sz val="11"/>
        <rFont val="Times New Roman"/>
        <family val="1"/>
        <charset val="204"/>
      </rPr>
      <t>(Світловодський, Олександрійський, Онуфріївський, Петрівський)</t>
    </r>
  </si>
  <si>
    <r>
      <t xml:space="preserve">Голованівський </t>
    </r>
    <r>
      <rPr>
        <sz val="11"/>
        <rFont val="Times New Roman"/>
        <family val="1"/>
        <charset val="204"/>
      </rPr>
      <t>(Вільшанський, Новоархангельський)</t>
    </r>
  </si>
  <si>
    <t>Розпорядження від 10.10.2024 № 1043-р</t>
  </si>
  <si>
    <t>Розпорядження від 07.12.2021 № 886-р</t>
  </si>
  <si>
    <t>Рзпорядження від 27.06.2024 № 102</t>
  </si>
  <si>
    <r>
      <rPr>
        <b/>
        <sz val="11"/>
        <rFont val="Times New Roman"/>
        <family val="1"/>
        <charset val="204"/>
      </rPr>
      <t>Черкаський</t>
    </r>
    <r>
      <rPr>
        <sz val="11"/>
        <rFont val="Times New Roman"/>
        <family val="1"/>
        <charset val="204"/>
      </rPr>
      <t xml:space="preserve">   (Смілянський, Канівський,   Чигиринський, Кам'янський, Черкаський,  Городищенський, Корсунь-Шевченківський, м.Черкаси)              </t>
    </r>
  </si>
  <si>
    <r>
      <rPr>
        <b/>
        <sz val="11"/>
        <rFont val="Times New Roman"/>
        <family val="1"/>
        <charset val="204"/>
      </rPr>
      <t xml:space="preserve">Звенигородський </t>
    </r>
    <r>
      <rPr>
        <sz val="11"/>
        <rFont val="Times New Roman"/>
        <family val="1"/>
        <charset val="204"/>
      </rPr>
      <t>(Звенигородський, Тальнівський, Шполянський, Лисянський, Катеринопільський)</t>
    </r>
  </si>
  <si>
    <t xml:space="preserve">Розпорядження № 216 від 29.07.2021,                   Розпорядження № 239 від 01.09.2021, Розпорядження № 103 від 12.09.2022,                  Розпорядження № 97 від 25.08.2022,                   Розпорядження № 101 від 06.09.2022 Розпорядження № 87 від 23.08.2023 Розпорядження № 89 від 24.08.2023 Розпорядження № 90 від 24.08.2023 Розпорядження № 91 від 24.08.2023 Розпорядження № 95 від 06.09.2023 Розпорядження від 13.08.2024 № 83 Розпорядження від 16.08.2024 № 85 Розпорядження від 23.08.2024 № 92  Розпорядження від 23.08.2024 № 93 </t>
  </si>
  <si>
    <t>Розпорядження № 155 від 30.07.2021 Розпорядження № 85 від 28.09.2023 Розпорядження від 22.08.2024 № 89</t>
  </si>
  <si>
    <t>Розпорядження № 79 від 01.09.2023 Розпорядження № 81 від 06.09.2023 Розпорядження від 08.08.2024 № 109 Розпорядження від 19.08.2024 № 112 Розпорядження від 09.09.2024 № 123 Розпорядження від 25.09.2024 № 131</t>
  </si>
  <si>
    <t xml:space="preserve">Розпорядження № 194 від 01.10.2021, Розпорядження № 79 від 30.09.2022 Розпорядження № 110 від 03.10.2023  розпорядження від 27.09.2024 № 113         </t>
  </si>
  <si>
    <r>
      <rPr>
        <b/>
        <sz val="11"/>
        <rFont val="Times New Roman"/>
        <family val="1"/>
        <charset val="204"/>
      </rPr>
      <t xml:space="preserve">Уманський    </t>
    </r>
    <r>
      <rPr>
        <sz val="11"/>
        <rFont val="Times New Roman"/>
        <family val="1"/>
        <charset val="204"/>
      </rPr>
      <t xml:space="preserve"> (Жашківський)</t>
    </r>
  </si>
  <si>
    <r>
      <rPr>
        <b/>
        <sz val="11"/>
        <rFont val="Times New Roman"/>
        <family val="1"/>
        <charset val="204"/>
      </rPr>
      <t xml:space="preserve">Черкаський     </t>
    </r>
    <r>
      <rPr>
        <sz val="11"/>
        <rFont val="Times New Roman"/>
        <family val="1"/>
        <charset val="204"/>
      </rPr>
      <t xml:space="preserve">(Смілянський, Канівський,   Чигиринський, Кам'янський,    Черкаський,  Городищенський,    Корсунь-Шевченківський,    
м. Черкаси)              </t>
    </r>
  </si>
  <si>
    <t xml:space="preserve">Золотоніський </t>
  </si>
  <si>
    <t>Розпорядження від 13.06.2024 № 63</t>
  </si>
  <si>
    <t xml:space="preserve">Розпорядження від 15.10.2003 № 337; 
Розпорядження від 21.10.2003 №453-р.; 
Розпорядження від 13.11.2003 № 395; 
Розпорядження від 24.10.2003 № 262;
Розпорядження від 15.10.2003 №  227 </t>
  </si>
  <si>
    <t>Розпорядження від 18.08.2021 № 196; Розпорядження від 31.08.2021 № 205; Розпорядження від 14.09.2021 № 218; Наказ від 15.08.2023 №67;                          Наказ від 31.08.2023 №74                       Наказ від 16.08.2024 № 78</t>
  </si>
  <si>
    <t xml:space="preserve">Розпорядження від 04.09.2023 №1  Розпорядження  від 17.09.2024 №02; Розпорядження  від 17.09.2024 №3;  Розпорядження  від 17.09.2024 №04;  Розпорядження  від 17.09.2024 №05; Розпорядження  від 17.09.2024 №06; Розпорядження  від 17.09.2024 №07; Розпорядження  від 17.09.2024 №08 </t>
  </si>
  <si>
    <r>
      <t xml:space="preserve">Вінницький      </t>
    </r>
    <r>
      <rPr>
        <sz val="11"/>
        <rFont val="Times New Roman"/>
        <family val="1"/>
        <charset val="204"/>
      </rPr>
      <t>(Іллінецький, Липовецький, Немирівський, Оратівський)</t>
    </r>
  </si>
  <si>
    <t>Хмільницький</t>
  </si>
  <si>
    <t>Розпорядження від 20.08.2024 № 2-р</t>
  </si>
  <si>
    <t>Розпорядження від 12.11.2024 № 80</t>
  </si>
  <si>
    <t xml:space="preserve">Охтирський
</t>
  </si>
  <si>
    <t>Розпорядження від 09.09.2024 № 195-ОД</t>
  </si>
  <si>
    <t>Розпорядження від 19.09.2024 № 167-ОД</t>
  </si>
  <si>
    <r>
      <t xml:space="preserve">Роменський </t>
    </r>
    <r>
      <rPr>
        <sz val="11"/>
        <rFont val="Times New Roman"/>
        <family val="1"/>
        <charset val="204"/>
      </rPr>
      <t>(Недригайлівський)</t>
    </r>
    <r>
      <rPr>
        <b/>
        <sz val="11"/>
        <rFont val="Times New Roman"/>
        <family val="1"/>
        <charset val="204"/>
      </rPr>
      <t xml:space="preserve">
</t>
    </r>
  </si>
  <si>
    <t xml:space="preserve">Розпорядження № 12 від 26.01.2022 (зміни до розпорядження № 22 від 14.02.2011)                                   Розпорядження від 16.02.2022 № 13-аг
</t>
  </si>
  <si>
    <t>Розпорядження  від 15.09.2021 № 563 Розпорядження від 09.10.2024 № 144</t>
  </si>
  <si>
    <t>Розпорядження від 18.10.2024 № 111</t>
  </si>
  <si>
    <t>Розпорядження від 20.06.2024 № 89</t>
  </si>
  <si>
    <r>
      <rPr>
        <b/>
        <sz val="11"/>
        <color indexed="8"/>
        <rFont val="Times New Roman"/>
        <family val="1"/>
        <charset val="204"/>
      </rPr>
      <t xml:space="preserve">Луцький
</t>
    </r>
    <r>
      <rPr>
        <sz val="11"/>
        <color indexed="8"/>
        <rFont val="Times New Roman"/>
        <family val="1"/>
        <charset val="204"/>
      </rPr>
      <t xml:space="preserve"> (Рожищенський, Горохівський)</t>
    </r>
  </si>
  <si>
    <t>Розпорядження від 15.09.2021 № 185, Розпорядження від16.09.2021 № 186 Розпорядження від 27.06.2024 № 91 Розпорядження від 23.08.2024 № 112</t>
  </si>
  <si>
    <t xml:space="preserve">  ДНІПРОПЕТРОВСЬКА область</t>
  </si>
  <si>
    <t>Новомосковський</t>
  </si>
  <si>
    <t>Розпорядження від 19.08.2024 № 96</t>
  </si>
  <si>
    <t>Дніпровський</t>
  </si>
  <si>
    <t>Розпорядження від 03.09.2024                    №Р-22/0/291-24</t>
  </si>
  <si>
    <t>Розпорядження від 16.09.2022                      № Р-116/22,                                        Розпорядження від 16.09.2021 
№ Р-1650306-21                           Розпорядження від 17.08.2023                       № Р-117/23                                Розпорядження від 30.07.2024№ Р-93/24</t>
  </si>
  <si>
    <t>Розпорядження від 04.09.2023                    № Р-157/0/530-23                                  Розпорядження від 26.07.2024                      № Р-147/0/530-24</t>
  </si>
  <si>
    <r>
      <rPr>
        <b/>
        <sz val="11"/>
        <color indexed="8"/>
        <rFont val="Times New Roman"/>
        <family val="1"/>
        <charset val="204"/>
      </rPr>
      <t xml:space="preserve">Синельниківський </t>
    </r>
    <r>
      <rPr>
        <sz val="11"/>
        <color indexed="8"/>
        <rFont val="Times New Roman"/>
        <family val="1"/>
        <charset val="204"/>
      </rPr>
      <t xml:space="preserve">
(Синельниківський)</t>
    </r>
  </si>
  <si>
    <r>
      <rPr>
        <b/>
        <sz val="11"/>
        <color indexed="8"/>
        <rFont val="Times New Roman"/>
        <family val="1"/>
        <charset val="204"/>
      </rPr>
      <t xml:space="preserve">Криворізький </t>
    </r>
    <r>
      <rPr>
        <sz val="11"/>
        <color indexed="8"/>
        <rFont val="Times New Roman"/>
        <family val="1"/>
        <charset val="204"/>
      </rPr>
      <t xml:space="preserve">
(Криворізький, Софіївський, Широківський,                           м. Кривий Ріг)</t>
    </r>
  </si>
  <si>
    <t>Розпорядження від 16.10.2024                        № Р-156/0/4-24</t>
  </si>
  <si>
    <t>Розпорядження від 09.09.2021 № 478, Розпорядження від 09.09.2021 № 479, Розпорядження від 13.09.2021 № 484, Розпорядження 02.08.2023 р. № 132, Розпорядження 07.09.2023 р. № 173 Розпорядження від 02.08.2024 № 178  Розпорядження від 19.08.2024 № 186 Розпорядження від 28.08.2024 № 196  Розпорядження від 17.09.2024 № 213  Розпорядження від 18.09.2024 № 214  Розпорядження від 30.09.2024 № 221</t>
  </si>
  <si>
    <t>Розпорядження від 13.09.2022 № 62, Розпорядження від 09.09.2021 № 112 Розпорядження від 15.08.2023р. № 51 Розпорядження від 25.08.2023р. № 55  Розпорядження від 27.08.2024 № 79  Розпорядження від 27.08.2024 № 80</t>
  </si>
  <si>
    <r>
      <rPr>
        <b/>
        <sz val="11"/>
        <color indexed="8"/>
        <rFont val="Times New Roman"/>
        <family val="1"/>
        <charset val="204"/>
      </rPr>
      <t>Звягелівський</t>
    </r>
    <r>
      <rPr>
        <sz val="11"/>
        <color indexed="8"/>
        <rFont val="Times New Roman"/>
        <family val="1"/>
        <charset val="204"/>
      </rPr>
      <t xml:space="preserve"> (Баранівський,                          м. Звягель)</t>
    </r>
  </si>
  <si>
    <t xml:space="preserve"> Розпорядження від 18.07.2012 № 413</t>
  </si>
  <si>
    <r>
      <rPr>
        <b/>
        <sz val="11"/>
        <rFont val="Times New Roman"/>
        <family val="1"/>
        <charset val="204"/>
      </rPr>
      <t>Житомирський                   (</t>
    </r>
    <r>
      <rPr>
        <sz val="11"/>
        <rFont val="Times New Roman"/>
        <family val="1"/>
        <charset val="204"/>
      </rPr>
      <t>Попільнянський)</t>
    </r>
  </si>
  <si>
    <r>
      <rPr>
        <b/>
        <sz val="11"/>
        <rFont val="Times New Roman"/>
        <family val="1"/>
        <charset val="204"/>
      </rPr>
      <t xml:space="preserve">Ужгородський </t>
    </r>
    <r>
      <rPr>
        <sz val="11"/>
        <rFont val="Times New Roman"/>
        <family val="1"/>
        <charset val="204"/>
      </rPr>
      <t>(Ужгородський, Перечинський,                    В. Березнянський)</t>
    </r>
  </si>
  <si>
    <r>
      <rPr>
        <b/>
        <sz val="11"/>
        <rFont val="Times New Roman"/>
        <family val="1"/>
        <charset val="204"/>
      </rPr>
      <t xml:space="preserve">Хустський       </t>
    </r>
    <r>
      <rPr>
        <sz val="11"/>
        <rFont val="Times New Roman"/>
        <family val="1"/>
        <charset val="204"/>
      </rPr>
      <t>(Міжгірський)</t>
    </r>
  </si>
  <si>
    <r>
      <rPr>
        <b/>
        <sz val="11"/>
        <color indexed="8"/>
        <rFont val="Times New Roman"/>
        <family val="1"/>
        <charset val="204"/>
      </rPr>
      <t>Василівський</t>
    </r>
    <r>
      <rPr>
        <sz val="11"/>
        <color indexed="8"/>
        <rFont val="Times New Roman"/>
        <family val="1"/>
        <charset val="204"/>
      </rPr>
      <t xml:space="preserve">       (Кам'янко-Дніпровський)</t>
    </r>
  </si>
  <si>
    <t>Розпорядження від 05.09.2023 №176 Розпорядження від 21.06.2024 № 167  Розпорядження від 12.07.2024 № 191  Розпорядження від 11.09.2024 № 242</t>
  </si>
  <si>
    <r>
      <rPr>
        <b/>
        <sz val="11"/>
        <rFont val="Times New Roman"/>
        <family val="1"/>
        <charset val="204"/>
      </rPr>
      <t xml:space="preserve">Василівський       </t>
    </r>
    <r>
      <rPr>
        <sz val="11"/>
        <rFont val="Times New Roman"/>
        <family val="1"/>
        <charset val="204"/>
      </rPr>
      <t>(Кам'янсько-Дніпровський, Михайлівський)</t>
    </r>
  </si>
  <si>
    <t>Розпорядження від 07.08.2024 № 215</t>
  </si>
  <si>
    <t xml:space="preserve">Запорізький                            </t>
  </si>
  <si>
    <t xml:space="preserve">Запорізький
</t>
  </si>
  <si>
    <t>Розпорядження від 06.09.2024 № 239</t>
  </si>
  <si>
    <r>
      <rPr>
        <b/>
        <sz val="11"/>
        <rFont val="Times New Roman"/>
        <family val="1"/>
        <charset val="204"/>
      </rPr>
      <t xml:space="preserve">Василівський   </t>
    </r>
    <r>
      <rPr>
        <sz val="11"/>
        <rFont val="Times New Roman"/>
        <family val="1"/>
        <charset val="204"/>
      </rPr>
      <t>(Кам'янсько-Дніпровський)</t>
    </r>
  </si>
  <si>
    <t>Розпорядження від 13.09.2021 № 275; Розпорядження від 14.09.2021 № 277; Розпорядження від 25.11.2021 № 363; Розпорядження від 21.10.2021 № 312 Розпорядження від 29.08.2023 №174 Розпорядження від 15.09.2023 №181 Розпорядження від 03.08.2023 №149 Розпорядження від 13.09.2024 № 248 Розпорядження від 17.09.2024 № 249</t>
  </si>
  <si>
    <r>
      <rPr>
        <b/>
        <sz val="11"/>
        <rFont val="Times New Roman"/>
        <family val="1"/>
        <charset val="204"/>
      </rPr>
      <t xml:space="preserve">Запорізький                     </t>
    </r>
    <r>
      <rPr>
        <sz val="11"/>
        <rFont val="Times New Roman"/>
        <family val="1"/>
        <charset val="204"/>
      </rPr>
      <t xml:space="preserve"> (м. Запоріжжя)</t>
    </r>
  </si>
  <si>
    <t>Розпорядження від 23.08.2023 №162 Розпорядження  від 15.09.2023 №182 Розпорядження від 27.05.2024 № 123  Розпорядження від 16.08.2024 № 221  Розпорядження від 11.09.2024 № 243  Розпорядження від 25.09.2024 № 254</t>
  </si>
  <si>
    <t>Розпорядження від 20.09.2021 № 280; Розпорядження від 11.08.2021 № 248 Розпорядження від 15.09.2023 №183 Розпорядження від 23.08.2023 №162 Розпорядження від 22.08.2023 № 160 Розпорядження від 05.08.2024 № 213 Розпорядження від 07.08.2024 № 216 Розпорядження від 08.08.2024 № 217 Розпорядження від 29.08.2024 № 236</t>
  </si>
  <si>
    <t>Розпорядження від 20.09.2021 № 280, Розпорядження від 11.08.2021 № 248 Розпорядження від 21.06.2024 № 167 Розпорядження від 12.07.2024 № 191 Розпорядження від 05.08.2024 № 213 Розпорядження від 11.09.2024 № 242</t>
  </si>
  <si>
    <t xml:space="preserve"> Розпорядження від 25.09.2017 № 310-р</t>
  </si>
  <si>
    <t>Розпорядження від 27.08.2021 № 245-р, Розпорядження від 16.09.2021 № 272-р, Розпорядження від 16.09.2021 № 273-р Розпорядження від 31.07.2024 № 75-р</t>
  </si>
  <si>
    <t>Розпорядження від 21.09.2021 № 199-р, Розпорядження від 08.09.2022 №148-р/в, Розпорядження від 02.09.2022 №143-р/в Розпорядження від 01.09.2023 №81-р/в Розпорядження від 15.07.2024 № 58-р/в Розпорядження від 30.08.2024 № 75-р/в</t>
  </si>
  <si>
    <r>
      <t xml:space="preserve">Баштанський </t>
    </r>
    <r>
      <rPr>
        <sz val="11"/>
        <rFont val="Times New Roman"/>
        <family val="1"/>
        <charset val="204"/>
      </rPr>
      <t>(Баштанський, Новобузький,                   м. Новий Буг)</t>
    </r>
  </si>
  <si>
    <t>Розпорядження від 28.08.2021 №  213-р Розпорядження від 07.09.2023 № 131-р Розпорядження від 01.08.2024 № 115-р</t>
  </si>
  <si>
    <t>Розпорядження від 09.09.2021 №191-р, Розпорядження від 21.09.2021 №201-р/а, Розпорядження від 07.09.2022 №147-р/в, Розпорядження від 02.09.2022 №144-р/в, Розпорядження від 02.09.2022 №145-р/в, Розпорядження від 06.09.2023 №84-р/в Розпорядження від08.08.2024 №69-р/в Розпорядження від 26.08.2024 №73-р/в</t>
  </si>
  <si>
    <t>Розпорядження від 13.08.2021 №207-р, Розпорядження від 10.10.2022 №160-р</t>
  </si>
  <si>
    <t>Розпорядження від 21.09.2021 №200-р</t>
  </si>
  <si>
    <t>Розпорядження від 13.09.2021 № 264-р Розпорядження від 10.08.2023 № 102-р Розпорядження від 26.07.2024 №71-р</t>
  </si>
  <si>
    <r>
      <t xml:space="preserve">Первомайський             </t>
    </r>
    <r>
      <rPr>
        <sz val="11"/>
        <rFont val="Times New Roman"/>
        <family val="1"/>
        <charset val="204"/>
      </rPr>
      <t>(м. Первомайськ)</t>
    </r>
  </si>
  <si>
    <t>Розпорядження від 30.10.2024 № 99-р/в</t>
  </si>
  <si>
    <t>Розпорядження від 11.09.2024 № 124-р</t>
  </si>
  <si>
    <t>Розпорядження від 14.08.2024 № 52-р</t>
  </si>
  <si>
    <t>Розпорядження від 27.08.2021 №246-р Розпорядження від 10.07.2024 № 64-р Розпорядження від 23.08.2024 №83-р</t>
  </si>
  <si>
    <t>Розпорядження від 21.10.2024 №95-р/в</t>
  </si>
  <si>
    <t>Розпорядження від 09.09.2023 № 73-р/в Розпорядження від 02.08.2024 №63-р/в</t>
  </si>
  <si>
    <t>Розпорядження від 13.09.22 №82/А-2022                   Розпорядження від 21.09.2023 №128/А-2023</t>
  </si>
  <si>
    <r>
      <rPr>
        <b/>
        <sz val="12"/>
        <color indexed="8"/>
        <rFont val="Times New Roman"/>
        <family val="1"/>
        <charset val="204"/>
      </rPr>
      <t xml:space="preserve">Вишгородський </t>
    </r>
    <r>
      <rPr>
        <sz val="12"/>
        <color indexed="8"/>
        <rFont val="Times New Roman"/>
        <family val="1"/>
        <charset val="204"/>
      </rPr>
      <t>(Іванківський)</t>
    </r>
  </si>
  <si>
    <r>
      <rPr>
        <b/>
        <sz val="11"/>
        <color indexed="8"/>
        <rFont val="Times New Roman"/>
        <family val="1"/>
        <charset val="204"/>
      </rPr>
      <t xml:space="preserve">Подільський  </t>
    </r>
    <r>
      <rPr>
        <sz val="11"/>
        <color indexed="8"/>
        <rFont val="Times New Roman"/>
        <family val="1"/>
        <charset val="204"/>
      </rPr>
      <t xml:space="preserve">                             (Балтський,                        Кодимський,                                                       Окнянський, Подільський,              м. Подільськ)</t>
    </r>
  </si>
  <si>
    <r>
      <rPr>
        <b/>
        <sz val="11"/>
        <color indexed="8"/>
        <rFont val="Times New Roman"/>
        <family val="1"/>
        <charset val="204"/>
      </rPr>
      <t xml:space="preserve">Одеський   </t>
    </r>
    <r>
      <rPr>
        <sz val="11"/>
        <color indexed="8"/>
        <rFont val="Times New Roman"/>
        <family val="1"/>
        <charset val="204"/>
      </rPr>
      <t xml:space="preserve">                                    (Лиманський,                        Овідіопольський, Біляївській, м. Одеса)</t>
    </r>
  </si>
  <si>
    <t>Розпорядження від 09.08.22 
№ 96/од-2022;
Розпорядження від 17.08.22 
№ 103/од-2022                     Розпорядження від 26.07.2024 № 158-р Розпорядження від 30.08.2024 № 179-р Розпорядження від 06.09.2024 № 185-р</t>
  </si>
  <si>
    <t>Розпорядження від 16.08.22 
№ 101/ВА-2022                    Розпорядження від 24.08.2023                 № 154/ВА-2023                          Розпорядження від 22.08.2024                 № 166/ВА-2024</t>
  </si>
  <si>
    <t>Розпорядження від 24.08.22 №85/од-2022 Розпорядження від 17.07.2024 №114/од-2024</t>
  </si>
  <si>
    <t>Розпорядження 19.08.2022 № 75/А-2022                   Розпорядження від 12.09.2023 № 116/А-2023                                      Розпорядження від 19.08.2024 № 122/А-2024</t>
  </si>
  <si>
    <t>Розпорядження від 24.08.22                      № 87/од-2022                         Розпорядження від 04.08.2023                   № 127/од-2023                       Розпорядження від 01.08.2024 № 126/од-2024                                                              Розпорядження від 07.08.2024 № 131/од-2024</t>
  </si>
  <si>
    <t>Розпорядження від 18.08.21 
№ 172/А-2021;                      Розпорядження від 18.08.21 
№ 171/А-2021;
Розпорядження від 04.08.22 
№ 91/ВА-2022                      Розпорядження від 01.08.2023                  № 143/ВА-2023                    Розпорядження від 22.08.2023                  № 151/ВА-2023                    Розпорядження від 01.08.2024 № 157/ВА-2024                                     Розпорядження від 14.08.2024 № 162/ВА-2024</t>
  </si>
  <si>
    <r>
      <t xml:space="preserve">Розпорядження від 12.08.21 №221/21; Розпорядження від 17.09.21 №266/21; Розпорядження від 19.09.21 №233/21; </t>
    </r>
    <r>
      <rPr>
        <sz val="11"/>
        <color indexed="8"/>
        <rFont val="Times New Roman"/>
        <family val="1"/>
        <charset val="204"/>
      </rPr>
      <t xml:space="preserve">Розпорядження від 16.08.21 №227/21; Розпорядження від 07.09.21 №246/21; 
Розпорядження від 02.08.22 №106/22; 
Розпорядження від 13.09.22 №135/22;
Розпорядження від 30.08.2022 №121/22; Розпорядження від 15.08.2022 № 113/22; Розпорядження від 06.09.2022 №131/22;                           Розпорядження від 31.08.2023 №143/23; Розпорядження від 05.09.2023 №148/23;  Розпорядження від 11.08.2023 №126/23; Розпорядження від 13.09.2023 №154/23; Розпорядження від 29.09.2023 №160/23; Розпорядження від 02.08.2024 № 131/24; Розпорядження від 21.08.2024 №142/24; Розпорядження від 06.09.2024 №155/24; Розпорядження від 06.09.2024 №156/24; Розпорядження від 13.09.2024 № 161/24; Рнозпорядження від 20.09.2024 № 165/24.                          </t>
    </r>
  </si>
  <si>
    <t>Розпорядження від 06.09.21 №144/А-2021 
Розпорядження від 27.07.22 № 73/А-2022;
Розпорядження від 04.08.22 № 76/А-2022 Розпорядження від 07.08.2023                  № 130/А-2023                       Розпорядження від 10.08.2023                  № 132/А-2023 Розпорядження від 25.07.2024 № 135/А-2024</t>
  </si>
  <si>
    <t>Розпорядження від 07.07.21            
№ 177/21,                           Розпорядження від 02.09.22 № 129/22                        Розпорядження від 05.09.2023              № 149/23                            Розпорядження від 02.09.2024             № 152/24</t>
  </si>
  <si>
    <t>Розпорядження від 15.09.21 
№ 242/А-2021 Розпорядження від 21.08.2024 № 124/А-2024</t>
  </si>
  <si>
    <t>Розпорядження від 21.08.2024            № 125/А-2024</t>
  </si>
  <si>
    <t>Розпорядження від 28.09.2022 № 83 Розпорядження від 08.09.2023 № 137 Розпорядження від 12.10.2023 № 170 Розпорядження від 28.11.2024 № 152 Розпорядження від 28.11.2024 № 153</t>
  </si>
  <si>
    <t>Розпорядження від 27.11.2024 № 388</t>
  </si>
  <si>
    <t xml:space="preserve">Броварський </t>
  </si>
  <si>
    <t>Розпорядження від 14.08.2024 № 152/вс Розпорядження від 23.08.2024 № 158/вс Розпорядження від 06.09.2024 № 179/вс</t>
  </si>
  <si>
    <t>Бучанський</t>
  </si>
  <si>
    <t>Розпорядження від 19.08.2024 № 134</t>
  </si>
  <si>
    <t>Розпорядження від 01.09.2021 № 136 Розпорядження від 31.07.2023 № 150 Розпорядження від 01.09.2023 № 165 Розпорядження від 15.09.2023 № 174 Розпорядження від 02.09.2024 № 139 Розпорядження від 06.09.2024 № 144</t>
  </si>
  <si>
    <t>Розпорядження від 12.09.2024 № 111-В</t>
  </si>
  <si>
    <t>Розпорядження від 01.11.2024                     № 1176/0/5-24ВА</t>
  </si>
  <si>
    <t>Розпорядження  від 27.10.2009                      № 1139/0/5-09</t>
  </si>
  <si>
    <r>
      <rPr>
        <b/>
        <sz val="11"/>
        <color indexed="8"/>
        <rFont val="Times New Roman"/>
        <family val="1"/>
        <charset val="204"/>
      </rPr>
      <t xml:space="preserve">Золочівський </t>
    </r>
    <r>
      <rPr>
        <sz val="11"/>
        <color indexed="8"/>
        <rFont val="Times New Roman"/>
        <family val="1"/>
        <charset val="204"/>
      </rPr>
      <t xml:space="preserve">  (Бродівський, Буський)</t>
    </r>
  </si>
  <si>
    <r>
      <t xml:space="preserve">Червоноградський </t>
    </r>
    <r>
      <rPr>
        <sz val="11"/>
        <color indexed="8"/>
        <rFont val="Times New Roman"/>
        <family val="1"/>
        <charset val="204"/>
      </rPr>
      <t>(Радехівський)</t>
    </r>
  </si>
  <si>
    <r>
      <t xml:space="preserve">Львівський </t>
    </r>
    <r>
      <rPr>
        <sz val="11"/>
        <color indexed="8"/>
        <rFont val="Times New Roman"/>
        <family val="1"/>
        <charset val="204"/>
      </rPr>
      <t xml:space="preserve">        (Кам'янка-Бузький)</t>
    </r>
    <r>
      <rPr>
        <b/>
        <sz val="11"/>
        <color indexed="8"/>
        <rFont val="Times New Roman"/>
        <family val="1"/>
        <charset val="204"/>
      </rPr>
      <t xml:space="preserve">
</t>
    </r>
  </si>
  <si>
    <r>
      <rPr>
        <b/>
        <sz val="11"/>
        <color indexed="8"/>
        <rFont val="Times New Roman"/>
        <family val="1"/>
        <charset val="204"/>
      </rPr>
      <t>Самбірський</t>
    </r>
    <r>
      <rPr>
        <sz val="11"/>
        <color indexed="8"/>
        <rFont val="Times New Roman"/>
        <family val="1"/>
        <charset val="204"/>
      </rPr>
      <t xml:space="preserve"> (Турківський)</t>
    </r>
  </si>
  <si>
    <r>
      <t>Львівський</t>
    </r>
    <r>
      <rPr>
        <sz val="11"/>
        <color indexed="8"/>
        <rFont val="Times New Roman"/>
        <family val="1"/>
        <charset val="204"/>
      </rPr>
      <t xml:space="preserve">         (Кам'янка-Бузький)</t>
    </r>
    <r>
      <rPr>
        <b/>
        <sz val="11"/>
        <color indexed="8"/>
        <rFont val="Times New Roman"/>
        <family val="1"/>
        <charset val="204"/>
      </rPr>
      <t xml:space="preserve">
</t>
    </r>
  </si>
  <si>
    <r>
      <t xml:space="preserve">Львівський         </t>
    </r>
    <r>
      <rPr>
        <sz val="11"/>
        <color indexed="8"/>
        <rFont val="Times New Roman"/>
        <family val="1"/>
        <charset val="204"/>
      </rPr>
      <t>(Кам'янка-Бузький)</t>
    </r>
    <r>
      <rPr>
        <b/>
        <sz val="11"/>
        <color indexed="8"/>
        <rFont val="Times New Roman"/>
        <family val="1"/>
        <charset val="204"/>
      </rPr>
      <t xml:space="preserve">
</t>
    </r>
  </si>
  <si>
    <t>Розпорядження від 19.11.2021 № 311 Розпорядження від 03.09.2024 № 44 (внесення змін до Розпорядження від 19.11.2021 № 311)</t>
  </si>
  <si>
    <r>
      <rPr>
        <b/>
        <sz val="11"/>
        <color indexed="8"/>
        <rFont val="Times New Roman"/>
        <family val="1"/>
        <charset val="204"/>
      </rPr>
      <t xml:space="preserve">Золочівський </t>
    </r>
    <r>
      <rPr>
        <sz val="11"/>
        <color indexed="8"/>
        <rFont val="Times New Roman"/>
        <family val="1"/>
        <charset val="204"/>
      </rPr>
      <t xml:space="preserve"> (Золочівський, Бродівський, Буський)</t>
    </r>
  </si>
  <si>
    <r>
      <rPr>
        <b/>
        <sz val="11"/>
        <color indexed="8"/>
        <rFont val="Times New Roman"/>
        <family val="1"/>
        <charset val="204"/>
      </rPr>
      <t xml:space="preserve">Львівський </t>
    </r>
    <r>
      <rPr>
        <sz val="11"/>
        <color indexed="8"/>
        <rFont val="Times New Roman"/>
        <family val="1"/>
        <charset val="204"/>
      </rPr>
      <t>(Городоцький, Жовківський,       Кам'янка-Бузький, Перемишлянський, Пустомитівський)</t>
    </r>
    <r>
      <rPr>
        <b/>
        <sz val="11"/>
        <color indexed="8"/>
        <rFont val="Times New Roman"/>
        <family val="1"/>
        <charset val="204"/>
      </rPr>
      <t xml:space="preserve"> </t>
    </r>
  </si>
  <si>
    <r>
      <t xml:space="preserve">Стрийський </t>
    </r>
    <r>
      <rPr>
        <sz val="11"/>
        <color indexed="8"/>
        <rFont val="Times New Roman"/>
        <family val="1"/>
        <charset val="204"/>
      </rPr>
      <t>(Стрийський, Жидачівський, Миколаївський)</t>
    </r>
  </si>
  <si>
    <r>
      <t xml:space="preserve">Червоноградський </t>
    </r>
    <r>
      <rPr>
        <sz val="11"/>
        <color indexed="8"/>
        <rFont val="Times New Roman"/>
        <family val="1"/>
        <charset val="204"/>
      </rPr>
      <t>(Радехівський, Сокальський)</t>
    </r>
  </si>
  <si>
    <r>
      <t xml:space="preserve">Яворівський </t>
    </r>
    <r>
      <rPr>
        <sz val="11"/>
        <color indexed="8"/>
        <rFont val="Times New Roman"/>
        <family val="1"/>
        <charset val="204"/>
      </rPr>
      <t>(Яворівський, Мостиський)</t>
    </r>
  </si>
  <si>
    <r>
      <t xml:space="preserve">Червоноградський </t>
    </r>
    <r>
      <rPr>
        <sz val="11"/>
        <rFont val="Times New Roman"/>
        <family val="1"/>
        <charset val="204"/>
      </rPr>
      <t>(Радехівський)</t>
    </r>
  </si>
  <si>
    <t xml:space="preserve">Розпорядження від 09.11.2022 
№ 567/0/5-22ВА                Розпорядження від 10.11.2023             № 1069/0/5-23ВА                     Розпорядження від 01.11.2024            № 1176/0/5-24ВА       </t>
  </si>
  <si>
    <t xml:space="preserve">Розпорядження від 29.09.2008 № 191-р, </t>
  </si>
  <si>
    <t>Розпорядження від 10.10.2023 № 790 Розпорядження від 31.07.2024 №837</t>
  </si>
  <si>
    <t>Розпорядження від 30.08.2024 № 992</t>
  </si>
  <si>
    <t xml:space="preserve">                                               ЗАХІДНИЙ КУКУРУДЗЯНИЙ ЖУК</t>
  </si>
  <si>
    <t xml:space="preserve">                                                                     ТЕРНОПІЛЬСЬКА область</t>
  </si>
  <si>
    <t xml:space="preserve">                                                        ПАСЛІН КОЛЮЧИЙ</t>
  </si>
  <si>
    <t xml:space="preserve">                                АМЕРИКАНСЬКИЙ БІЛИЙ МЕТЕЛИК</t>
  </si>
  <si>
    <t xml:space="preserve">                                       АМЕРИКАНСЬКИЙ БІЛИЙ МЕТЕЛИК</t>
  </si>
  <si>
    <t xml:space="preserve">               БУРА ГНИЛЬ КАРТОПЛІ </t>
  </si>
  <si>
    <t>БАКТЕРІАЛЬНИЙ ОПІК ПЛОДОВИХ</t>
  </si>
  <si>
    <t>БІЛА ІРЖА ХРИЗАНТЕМ</t>
  </si>
  <si>
    <t>ЗОЛОТИСТА КАРТОПЛЯНА НЕМАТОДА</t>
  </si>
  <si>
    <t>ПОВИТИЦЯ ЛЕМАНА</t>
  </si>
  <si>
    <t xml:space="preserve"> СОРГО АЛЕПСЬКЕ</t>
  </si>
  <si>
    <t>Х  В  О  Р  О  Б  И  та Ф І Т О Н Е М А Т О Д И</t>
  </si>
  <si>
    <t xml:space="preserve"> Ш  К  І  Д  Н  И  К  И</t>
  </si>
  <si>
    <r>
      <rPr>
        <b/>
        <sz val="11"/>
        <color indexed="8"/>
        <rFont val="Times New Roman"/>
        <family val="1"/>
        <charset val="204"/>
      </rPr>
      <t>Камінь-Каширський</t>
    </r>
    <r>
      <rPr>
        <sz val="11"/>
        <color indexed="8"/>
        <rFont val="Times New Roman"/>
        <family val="1"/>
        <charset val="204"/>
      </rPr>
      <t xml:space="preserve"> (Камінь-Каширський, Маневицький)
</t>
    </r>
  </si>
  <si>
    <r>
      <t xml:space="preserve">Ковельський </t>
    </r>
    <r>
      <rPr>
        <sz val="11"/>
        <color indexed="8"/>
        <rFont val="Times New Roman"/>
        <family val="1"/>
        <charset val="204"/>
      </rPr>
      <t>(Ковельський)</t>
    </r>
    <r>
      <rPr>
        <b/>
        <sz val="11"/>
        <color indexed="8"/>
        <rFont val="Times New Roman"/>
        <family val="1"/>
        <charset val="204"/>
      </rPr>
      <t xml:space="preserve">
</t>
    </r>
  </si>
  <si>
    <t>Розпорядження від 20.06.2024 №88</t>
  </si>
  <si>
    <r>
      <t xml:space="preserve">Луцький            </t>
    </r>
    <r>
      <rPr>
        <sz val="11"/>
        <color indexed="8"/>
        <rFont val="Times New Roman"/>
        <family val="1"/>
        <charset val="204"/>
      </rPr>
      <t>(Ківерцівський)</t>
    </r>
    <r>
      <rPr>
        <b/>
        <sz val="11"/>
        <color indexed="8"/>
        <rFont val="Times New Roman"/>
        <family val="1"/>
        <charset val="204"/>
      </rPr>
      <t xml:space="preserve">
</t>
    </r>
  </si>
  <si>
    <t xml:space="preserve">                                                                    ДОНЕЦЬКА область</t>
  </si>
  <si>
    <t>Розпорядження від 08.09.2021 № 156</t>
  </si>
  <si>
    <r>
      <rPr>
        <b/>
        <sz val="11"/>
        <rFont val="Times New Roman"/>
        <family val="1"/>
        <charset val="204"/>
      </rPr>
      <t xml:space="preserve">Бахмутський                    </t>
    </r>
    <r>
      <rPr>
        <sz val="11"/>
        <rFont val="Times New Roman"/>
        <family val="1"/>
        <charset val="204"/>
      </rPr>
      <t>(м. Бахмут)</t>
    </r>
  </si>
  <si>
    <r>
      <t xml:space="preserve">Львівський </t>
    </r>
    <r>
      <rPr>
        <sz val="11"/>
        <color indexed="8"/>
        <rFont val="Times New Roman"/>
        <family val="1"/>
        <charset val="204"/>
      </rPr>
      <t>(Городоцький, Жовківський, Кам'янка-Буський, Перемишлянський, Пустомитівський)</t>
    </r>
  </si>
  <si>
    <r>
      <rPr>
        <b/>
        <sz val="11"/>
        <color indexed="8"/>
        <rFont val="Times New Roman"/>
        <family val="1"/>
        <charset val="204"/>
      </rPr>
      <t>Самбірський</t>
    </r>
    <r>
      <rPr>
        <sz val="11"/>
        <color indexed="8"/>
        <rFont val="Times New Roman"/>
        <family val="1"/>
        <charset val="204"/>
      </rPr>
      <t xml:space="preserve"> (Самбірський, Старосамбірський, Турківський)</t>
    </r>
  </si>
  <si>
    <r>
      <t xml:space="preserve">Стрийський </t>
    </r>
    <r>
      <rPr>
        <sz val="11"/>
        <color indexed="8"/>
        <rFont val="Times New Roman"/>
        <family val="1"/>
        <charset val="204"/>
      </rPr>
      <t>(Стрийський, Жидачівський, Миколаївський, Сколівський)</t>
    </r>
  </si>
  <si>
    <r>
      <t xml:space="preserve">Червоноградський </t>
    </r>
    <r>
      <rPr>
        <sz val="11"/>
        <color indexed="8"/>
        <rFont val="Times New Roman"/>
        <family val="1"/>
        <charset val="204"/>
      </rPr>
      <t xml:space="preserve">(Радехівський, Сокальський) </t>
    </r>
  </si>
  <si>
    <r>
      <t xml:space="preserve">Дрогобицький </t>
    </r>
    <r>
      <rPr>
        <sz val="11"/>
        <color indexed="8"/>
        <rFont val="Times New Roman"/>
        <family val="1"/>
        <charset val="204"/>
      </rPr>
      <t>(Дрогобицький)</t>
    </r>
  </si>
  <si>
    <r>
      <rPr>
        <b/>
        <sz val="11"/>
        <color indexed="8"/>
        <rFont val="Times New Roman"/>
        <family val="1"/>
        <charset val="204"/>
      </rPr>
      <t>Одеський</t>
    </r>
    <r>
      <rPr>
        <sz val="11"/>
        <color indexed="8"/>
        <rFont val="Times New Roman"/>
        <family val="1"/>
        <charset val="204"/>
      </rPr>
      <t xml:space="preserve"> (Овідіопольський, Біляївський)</t>
    </r>
  </si>
  <si>
    <r>
      <t xml:space="preserve">Білгород-Дністровський </t>
    </r>
    <r>
      <rPr>
        <sz val="11"/>
        <rFont val="Times New Roman"/>
        <family val="1"/>
        <charset val="204"/>
      </rPr>
      <t xml:space="preserve">(Саратський, м. Білгород-Дністровський) </t>
    </r>
  </si>
  <si>
    <r>
      <t xml:space="preserve">Ізмаїльський   </t>
    </r>
    <r>
      <rPr>
        <sz val="11"/>
        <color theme="1"/>
        <rFont val="Times New Roman"/>
        <family val="1"/>
        <charset val="204"/>
      </rPr>
      <t>(Кілійський)</t>
    </r>
  </si>
  <si>
    <r>
      <rPr>
        <b/>
        <sz val="11"/>
        <color indexed="8"/>
        <rFont val="Times New Roman"/>
        <family val="1"/>
        <charset val="204"/>
      </rPr>
      <t xml:space="preserve">Роздільнянський 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(Великомихайлівський;                  Захарівський, Роздільнянський)</t>
    </r>
  </si>
  <si>
    <r>
      <rPr>
        <b/>
        <sz val="11"/>
        <color indexed="8"/>
        <rFont val="Times New Roman"/>
        <family val="1"/>
        <charset val="204"/>
      </rPr>
      <t xml:space="preserve">Ізмаїльський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(Ренійський;                                    Ізмаїльський, Кілійський)</t>
    </r>
  </si>
  <si>
    <r>
      <t xml:space="preserve">Ізмаїльський </t>
    </r>
    <r>
      <rPr>
        <sz val="11"/>
        <color theme="1"/>
        <rFont val="Times New Roman"/>
        <family val="1"/>
        <charset val="204"/>
      </rPr>
      <t>(Ізмаїльський, Кілійський)</t>
    </r>
  </si>
  <si>
    <r>
      <t xml:space="preserve">Подільський </t>
    </r>
    <r>
      <rPr>
        <sz val="11"/>
        <color theme="1"/>
        <rFont val="Times New Roman"/>
        <family val="1"/>
        <charset val="204"/>
      </rPr>
      <t>(Кодимський, Окнянський, Любашівський)</t>
    </r>
    <r>
      <rPr>
        <b/>
        <sz val="11"/>
        <color theme="1"/>
        <rFont val="Times New Roman"/>
        <family val="1"/>
        <charset val="204"/>
      </rPr>
      <t xml:space="preserve">
</t>
    </r>
  </si>
  <si>
    <r>
      <t xml:space="preserve">Роздільнянський </t>
    </r>
    <r>
      <rPr>
        <sz val="11"/>
        <color theme="1"/>
        <rFont val="Times New Roman"/>
        <family val="1"/>
        <charset val="204"/>
      </rPr>
      <t>(Роздільнянський, Захарівський)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</si>
  <si>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indexed="8"/>
        <rFont val="Times New Roman"/>
        <family val="1"/>
        <charset val="204"/>
      </rPr>
      <t>Білгород-Дністовський</t>
    </r>
    <r>
      <rPr>
        <sz val="11"/>
        <color indexed="8"/>
        <rFont val="Times New Roman"/>
        <family val="1"/>
        <charset val="204"/>
      </rPr>
      <t xml:space="preserve"> (Татарбунарський,             м. Білгород-Дністровський)
</t>
    </r>
  </si>
  <si>
    <r>
      <t xml:space="preserve">Дубенський </t>
    </r>
    <r>
      <rPr>
        <sz val="11"/>
        <rFont val="Times New Roman"/>
        <family val="1"/>
        <charset val="204"/>
      </rPr>
      <t>(Демидівський)</t>
    </r>
    <r>
      <rPr>
        <b/>
        <sz val="11"/>
        <rFont val="Times New Roman"/>
        <family val="1"/>
        <charset val="204"/>
      </rPr>
      <t xml:space="preserve">
</t>
    </r>
  </si>
  <si>
    <r>
      <t xml:space="preserve">Рівненський </t>
    </r>
    <r>
      <rPr>
        <sz val="11"/>
        <rFont val="Times New Roman"/>
        <family val="1"/>
        <charset val="204"/>
      </rPr>
      <t xml:space="preserve">(Гощанський, Здолбунівський, Рівненський)
</t>
    </r>
  </si>
  <si>
    <r>
      <t xml:space="preserve">Дубенський </t>
    </r>
    <r>
      <rPr>
        <sz val="11"/>
        <rFont val="Times New Roman"/>
        <family val="1"/>
        <charset val="204"/>
      </rPr>
      <t>(Демидівський, Дубенський, Млинівський, Радивилівський)</t>
    </r>
    <r>
      <rPr>
        <b/>
        <sz val="11"/>
        <rFont val="Times New Roman"/>
        <family val="1"/>
        <charset val="204"/>
      </rPr>
      <t xml:space="preserve">
</t>
    </r>
  </si>
  <si>
    <r>
      <t xml:space="preserve">Рівненський </t>
    </r>
    <r>
      <rPr>
        <sz val="11"/>
        <rFont val="Times New Roman"/>
        <family val="1"/>
        <charset val="204"/>
      </rPr>
      <t>(Гощанський, Здолбунівський, Острозький, Рівненський)</t>
    </r>
    <r>
      <rPr>
        <b/>
        <sz val="11"/>
        <rFont val="Times New Roman"/>
        <family val="1"/>
        <charset val="204"/>
      </rPr>
      <t xml:space="preserve">
</t>
    </r>
  </si>
  <si>
    <r>
      <t xml:space="preserve">Вараський </t>
    </r>
    <r>
      <rPr>
        <sz val="11"/>
        <rFont val="Times New Roman"/>
        <family val="1"/>
        <charset val="204"/>
      </rPr>
      <t>(Володимирецький, Зарічненський)</t>
    </r>
    <r>
      <rPr>
        <b/>
        <sz val="11"/>
        <rFont val="Times New Roman"/>
        <family val="1"/>
        <charset val="204"/>
      </rPr>
      <t xml:space="preserve">
</t>
    </r>
  </si>
  <si>
    <r>
      <t xml:space="preserve">Рівненський </t>
    </r>
    <r>
      <rPr>
        <sz val="11"/>
        <rFont val="Times New Roman"/>
        <family val="1"/>
        <charset val="204"/>
      </rPr>
      <t xml:space="preserve">(Березнівський, Острозький)
</t>
    </r>
  </si>
  <si>
    <r>
      <t xml:space="preserve">Сарненський </t>
    </r>
    <r>
      <rPr>
        <sz val="11"/>
        <rFont val="Times New Roman"/>
        <family val="1"/>
        <charset val="204"/>
      </rPr>
      <t>(Дубровицький, Рокитнівський, Сарненський)</t>
    </r>
    <r>
      <rPr>
        <b/>
        <sz val="11"/>
        <rFont val="Times New Roman"/>
        <family val="1"/>
        <charset val="204"/>
      </rPr>
      <t xml:space="preserve">
</t>
    </r>
  </si>
  <si>
    <r>
      <t xml:space="preserve">Рівненський
</t>
    </r>
    <r>
      <rPr>
        <sz val="11"/>
        <rFont val="Times New Roman"/>
        <family val="1"/>
        <charset val="204"/>
      </rPr>
      <t>(Гощанський, Корецький, Здолбунівський, Костопільський, Острозький, Рівненський)</t>
    </r>
  </si>
  <si>
    <r>
      <t xml:space="preserve">Сарненський </t>
    </r>
    <r>
      <rPr>
        <sz val="11"/>
        <rFont val="Times New Roman"/>
        <family val="1"/>
        <charset val="204"/>
      </rPr>
      <t>(Дубровицький, Сарненський)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</si>
  <si>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Каховський</t>
    </r>
    <r>
      <rPr>
        <sz val="11"/>
        <rFont val="Times New Roman"/>
        <family val="1"/>
        <charset val="204"/>
      </rPr>
      <t xml:space="preserve">                        (м. Нова Каховка)</t>
    </r>
  </si>
  <si>
    <r>
      <t>Кам’янець-Подільський</t>
    </r>
    <r>
      <rPr>
        <sz val="11"/>
        <rFont val="Times New Roman"/>
        <family val="1"/>
        <charset val="204"/>
      </rPr>
      <t xml:space="preserve">       (Кам’янець-Подільський)</t>
    </r>
  </si>
  <si>
    <r>
      <t xml:space="preserve">Корюківський                 </t>
    </r>
    <r>
      <rPr>
        <sz val="11"/>
        <rFont val="Times New Roman"/>
        <family val="1"/>
        <charset val="204"/>
      </rPr>
      <t>(м. Мена)</t>
    </r>
  </si>
  <si>
    <r>
      <t xml:space="preserve">Ніжинський </t>
    </r>
    <r>
      <rPr>
        <sz val="11"/>
        <rFont val="Times New Roman"/>
        <family val="1"/>
        <charset val="204"/>
      </rPr>
      <t>(Бахмацький, Бобровицький, Борзнянський, Ніжинський, Носівський)</t>
    </r>
  </si>
  <si>
    <r>
      <rPr>
        <b/>
        <sz val="11"/>
        <rFont val="Times New Roman"/>
        <family val="1"/>
        <charset val="204"/>
      </rPr>
      <t>Прилуцький</t>
    </r>
    <r>
      <rPr>
        <sz val="11"/>
        <rFont val="Times New Roman"/>
        <family val="1"/>
        <charset val="204"/>
      </rPr>
      <t xml:space="preserve"> (Варвинський, Ічнянський, Прилуцький, Срібнянський, Талалаївський)</t>
    </r>
  </si>
  <si>
    <r>
      <t xml:space="preserve">Корюківський </t>
    </r>
    <r>
      <rPr>
        <sz val="11"/>
        <rFont val="Times New Roman"/>
        <family val="1"/>
        <charset val="204"/>
      </rPr>
      <t>(Корюківський, Менський, Сновський, Сосницький)</t>
    </r>
  </si>
  <si>
    <r>
      <t xml:space="preserve">Чернігівський </t>
    </r>
    <r>
      <rPr>
        <sz val="11"/>
        <rFont val="Times New Roman"/>
        <family val="1"/>
        <charset val="204"/>
      </rPr>
      <t>(Козелецький, Куликівський, Ріпкинський, Чернігівський)</t>
    </r>
  </si>
  <si>
    <t>Розпорядження від 28.09.2017 № 708, Розпорядження від 28.08.2019 № 131</t>
  </si>
  <si>
    <t>Розпорядження  від 22.08.2017 № 267                                                                              Розпорядження  від 19.08.2017 № 217                                                               Розпорядження  від16.08.2018 № 286                                                                              Розпорядження  від 19.08.2017 № 339                                                                               Розпорядження від 18.08.2017 № 202</t>
  </si>
  <si>
    <t>Розпорядження від 15.08.2006 
№ 493-р-06
Розпорядження від 08.08.2006 
№ 230-р</t>
  </si>
  <si>
    <t>*не стосується територій, на яких ведуться (велися) бойові дії або тимчасово окупованих російською федерацією станом на 01.01.2025 року</t>
  </si>
  <si>
    <r>
      <t xml:space="preserve">       </t>
    </r>
    <r>
      <rPr>
        <b/>
        <i/>
        <sz val="22"/>
        <rFont val="Times New Roman"/>
        <family val="1"/>
        <charset val="204"/>
      </rPr>
      <t>КАРАНТИННИЙ  СТАН  УКРАЇНИ*</t>
    </r>
  </si>
  <si>
    <t xml:space="preserve"> *не стосується територій, на яких ведуться (велися) бойові дії або тимчасово окупованих російською федерацією станом на 01.01.2025 року</t>
  </si>
  <si>
    <t xml:space="preserve">    КАРАНТИННИЙ  СТАН  РАЙОНІВ*</t>
  </si>
  <si>
    <t>* не стосується територій, на яких ведуться (велися) бойові дії або тимчасово окупованих російською федерацією станом на 01.01.2025 року</t>
  </si>
  <si>
    <t>КАРАНТИННИЙ СТАН ОБЛАСТЕЙ*</t>
  </si>
  <si>
    <t>Розпорядження від 01.11.2024                № 1176/0/5-24ВА</t>
  </si>
  <si>
    <t>Розпорядження від 01.11.2024               № 1176/0/5-24ВА</t>
  </si>
  <si>
    <t>Розпорядження від 10.11.2023                № 1069/0/5-23ВА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</si>
</sst>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00"/>
    <numFmt numFmtId="166" formatCode="0.0000"/>
    <numFmt numFmtId="167" formatCode="0.00000"/>
    <numFmt numFmtId="168" formatCode="0.0"/>
  </numFmts>
  <fonts count="91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i/>
      <sz val="11"/>
      <name val="Arial Cyr"/>
      <family val="2"/>
      <charset val="204"/>
    </font>
    <font>
      <i/>
      <sz val="12"/>
      <name val="Arial Cyr"/>
      <family val="2"/>
      <charset val="204"/>
    </font>
    <font>
      <sz val="14"/>
      <name val="Times New Roman"/>
      <family val="1"/>
    </font>
    <font>
      <b/>
      <i/>
      <sz val="26"/>
      <name val="Times New Roman"/>
      <family val="1"/>
    </font>
    <font>
      <b/>
      <sz val="18"/>
      <name val="Times New Roman"/>
      <family val="1"/>
    </font>
    <font>
      <b/>
      <i/>
      <sz val="22"/>
      <name val="Times New Roman"/>
      <family val="1"/>
    </font>
    <font>
      <b/>
      <i/>
      <sz val="24"/>
      <name val="Times New Roman"/>
      <family val="1"/>
    </font>
    <font>
      <sz val="12"/>
      <name val="Arial Cyr"/>
      <family val="2"/>
      <charset val="204"/>
    </font>
    <font>
      <b/>
      <i/>
      <sz val="12"/>
      <name val="Times New Roman"/>
      <family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8"/>
      <name val="Arial Cyr"/>
      <charset val="204"/>
    </font>
    <font>
      <sz val="11"/>
      <name val="Times New Roman"/>
      <family val="1"/>
    </font>
    <font>
      <b/>
      <sz val="18"/>
      <name val="Times New Roman"/>
      <family val="1"/>
      <charset val="204"/>
    </font>
    <font>
      <sz val="18"/>
      <name val="Arial Cyr"/>
      <charset val="204"/>
    </font>
    <font>
      <i/>
      <sz val="11"/>
      <name val="Arial Cyr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b/>
      <i/>
      <sz val="16"/>
      <name val="Times New Roman"/>
      <family val="1"/>
    </font>
    <font>
      <sz val="16"/>
      <name val="Arial Cyr"/>
      <charset val="204"/>
    </font>
    <font>
      <i/>
      <sz val="12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i/>
      <sz val="26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7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17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b/>
      <i/>
      <sz val="2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6"/>
      <name val="Times New Roman"/>
      <family val="1"/>
      <charset val="204"/>
    </font>
    <font>
      <sz val="11"/>
      <color theme="7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3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4" fillId="0" borderId="0"/>
    <xf numFmtId="164" fontId="1" fillId="0" borderId="0" applyFont="0" applyFill="0" applyBorder="0" applyAlignment="0" applyProtection="0"/>
  </cellStyleXfs>
  <cellXfs count="130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11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1" fillId="2" borderId="5" xfId="0" applyFont="1" applyFill="1" applyBorder="1" applyAlignment="1">
      <alignment horizontal="center"/>
    </xf>
    <xf numFmtId="166" fontId="11" fillId="2" borderId="5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9" xfId="0" applyFont="1" applyFill="1" applyBorder="1"/>
    <xf numFmtId="0" fontId="14" fillId="2" borderId="6" xfId="0" applyFont="1" applyFill="1" applyBorder="1"/>
    <xf numFmtId="0" fontId="14" fillId="2" borderId="0" xfId="0" applyFont="1" applyFill="1"/>
    <xf numFmtId="0" fontId="16" fillId="2" borderId="7" xfId="0" applyFont="1" applyFill="1" applyBorder="1"/>
    <xf numFmtId="0" fontId="11" fillId="2" borderId="9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165" fontId="11" fillId="2" borderId="5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0" xfId="0" applyFont="1" applyFill="1"/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2" xfId="0" applyFont="1" applyFill="1" applyBorder="1"/>
    <xf numFmtId="165" fontId="5" fillId="2" borderId="0" xfId="0" applyNumberFormat="1" applyFont="1" applyFill="1" applyAlignment="1">
      <alignment horizontal="center"/>
    </xf>
    <xf numFmtId="165" fontId="13" fillId="2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13" fillId="2" borderId="0" xfId="0" applyNumberFormat="1" applyFont="1" applyFill="1" applyAlignment="1">
      <alignment horizontal="center"/>
    </xf>
    <xf numFmtId="0" fontId="14" fillId="2" borderId="6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165" fontId="13" fillId="2" borderId="7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0" fillId="2" borderId="12" xfId="0" applyFill="1" applyBorder="1"/>
    <xf numFmtId="0" fontId="12" fillId="2" borderId="5" xfId="0" applyFont="1" applyFill="1" applyBorder="1" applyAlignment="1">
      <alignment horizontal="center" vertical="top"/>
    </xf>
    <xf numFmtId="0" fontId="26" fillId="2" borderId="5" xfId="0" applyFont="1" applyFill="1" applyBorder="1" applyAlignment="1">
      <alignment horizontal="center" vertical="center"/>
    </xf>
    <xf numFmtId="0" fontId="12" fillId="2" borderId="0" xfId="0" applyFont="1" applyFill="1"/>
    <xf numFmtId="0" fontId="24" fillId="2" borderId="9" xfId="0" applyFont="1" applyFill="1" applyBorder="1"/>
    <xf numFmtId="0" fontId="38" fillId="2" borderId="11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  <xf numFmtId="0" fontId="15" fillId="2" borderId="13" xfId="0" applyFont="1" applyFill="1" applyBorder="1"/>
    <xf numFmtId="0" fontId="15" fillId="2" borderId="5" xfId="0" applyFont="1" applyFill="1" applyBorder="1"/>
    <xf numFmtId="0" fontId="25" fillId="2" borderId="14" xfId="0" applyFont="1" applyFill="1" applyBorder="1" applyAlignment="1">
      <alignment horizontal="center"/>
    </xf>
    <xf numFmtId="0" fontId="15" fillId="2" borderId="4" xfId="0" applyFont="1" applyFill="1" applyBorder="1"/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" xfId="0" applyFont="1" applyFill="1" applyBorder="1"/>
    <xf numFmtId="0" fontId="15" fillId="2" borderId="11" xfId="0" applyFont="1" applyFill="1" applyBorder="1"/>
    <xf numFmtId="0" fontId="15" fillId="2" borderId="0" xfId="0" applyFont="1" applyFill="1" applyAlignment="1">
      <alignment vertical="top"/>
    </xf>
    <xf numFmtId="0" fontId="25" fillId="2" borderId="9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165" fontId="25" fillId="2" borderId="0" xfId="0" applyNumberFormat="1" applyFont="1" applyFill="1" applyAlignment="1">
      <alignment horizontal="center"/>
    </xf>
    <xf numFmtId="0" fontId="26" fillId="2" borderId="5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165" fontId="25" fillId="2" borderId="7" xfId="0" applyNumberFormat="1" applyFont="1" applyFill="1" applyBorder="1" applyAlignment="1">
      <alignment horizontal="center"/>
    </xf>
    <xf numFmtId="0" fontId="15" fillId="2" borderId="0" xfId="0" applyFont="1" applyFill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165" fontId="13" fillId="2" borderId="0" xfId="0" applyNumberFormat="1" applyFont="1" applyFill="1" applyAlignment="1">
      <alignment horizontal="center"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0" xfId="0" applyFont="1" applyFill="1"/>
    <xf numFmtId="0" fontId="13" fillId="2" borderId="4" xfId="0" applyFont="1" applyFill="1" applyBorder="1"/>
    <xf numFmtId="0" fontId="13" fillId="2" borderId="7" xfId="0" applyFont="1" applyFill="1" applyBorder="1"/>
    <xf numFmtId="0" fontId="13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center" vertical="top" wrapText="1"/>
    </xf>
    <xf numFmtId="0" fontId="26" fillId="2" borderId="6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165" fontId="13" fillId="2" borderId="2" xfId="0" applyNumberFormat="1" applyFont="1" applyFill="1" applyBorder="1" applyAlignment="1">
      <alignment horizontal="center" vertical="top" wrapText="1"/>
    </xf>
    <xf numFmtId="165" fontId="13" fillId="2" borderId="2" xfId="0" applyNumberFormat="1" applyFont="1" applyFill="1" applyBorder="1" applyAlignment="1">
      <alignment horizontal="center"/>
    </xf>
    <xf numFmtId="165" fontId="13" fillId="2" borderId="7" xfId="0" applyNumberFormat="1" applyFont="1" applyFill="1" applyBorder="1" applyAlignment="1">
      <alignment horizontal="center" vertical="top" wrapText="1"/>
    </xf>
    <xf numFmtId="0" fontId="13" fillId="2" borderId="9" xfId="0" applyFont="1" applyFill="1" applyBorder="1"/>
    <xf numFmtId="0" fontId="13" fillId="2" borderId="7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32" fillId="2" borderId="9" xfId="0" applyFont="1" applyFill="1" applyBorder="1"/>
    <xf numFmtId="0" fontId="32" fillId="2" borderId="0" xfId="0" applyFont="1" applyFill="1"/>
    <xf numFmtId="0" fontId="25" fillId="2" borderId="4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center"/>
    </xf>
    <xf numFmtId="166" fontId="13" fillId="2" borderId="0" xfId="0" applyNumberFormat="1" applyFont="1" applyFill="1" applyAlignment="1">
      <alignment horizontal="center" vertical="top" wrapText="1"/>
    </xf>
    <xf numFmtId="1" fontId="13" fillId="2" borderId="6" xfId="0" applyNumberFormat="1" applyFont="1" applyFill="1" applyBorder="1" applyAlignment="1">
      <alignment horizontal="center"/>
    </xf>
    <xf numFmtId="166" fontId="25" fillId="2" borderId="0" xfId="0" applyNumberFormat="1" applyFont="1" applyFill="1" applyAlignment="1">
      <alignment horizontal="center"/>
    </xf>
    <xf numFmtId="0" fontId="15" fillId="2" borderId="3" xfId="0" applyFont="1" applyFill="1" applyBorder="1"/>
    <xf numFmtId="0" fontId="25" fillId="2" borderId="5" xfId="0" applyFont="1" applyFill="1" applyBorder="1" applyAlignment="1">
      <alignment horizontal="center" vertical="center"/>
    </xf>
    <xf numFmtId="166" fontId="60" fillId="2" borderId="5" xfId="1" applyNumberFormat="1" applyFont="1" applyFill="1" applyBorder="1" applyAlignment="1">
      <alignment horizontal="center" vertical="top" wrapText="1"/>
    </xf>
    <xf numFmtId="166" fontId="60" fillId="2" borderId="5" xfId="1" applyNumberFormat="1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top"/>
    </xf>
    <xf numFmtId="0" fontId="24" fillId="2" borderId="5" xfId="0" applyFont="1" applyFill="1" applyBorder="1" applyAlignment="1">
      <alignment horizontal="center" vertical="top"/>
    </xf>
    <xf numFmtId="0" fontId="24" fillId="2" borderId="0" xfId="0" applyFont="1" applyFill="1"/>
    <xf numFmtId="0" fontId="24" fillId="2" borderId="6" xfId="0" applyFont="1" applyFill="1" applyBorder="1" applyAlignment="1">
      <alignment horizontal="center"/>
    </xf>
    <xf numFmtId="0" fontId="18" fillId="2" borderId="9" xfId="0" applyFont="1" applyFill="1" applyBorder="1" applyAlignment="1">
      <alignment vertical="top" wrapText="1"/>
    </xf>
    <xf numFmtId="0" fontId="18" fillId="2" borderId="0" xfId="0" applyFont="1" applyFill="1" applyAlignment="1">
      <alignment vertical="top" wrapText="1"/>
    </xf>
    <xf numFmtId="0" fontId="26" fillId="2" borderId="0" xfId="0" applyFont="1" applyFill="1" applyAlignment="1">
      <alignment horizontal="center" vertical="center" wrapText="1"/>
    </xf>
    <xf numFmtId="165" fontId="26" fillId="2" borderId="0" xfId="0" applyNumberFormat="1" applyFont="1" applyFill="1" applyAlignment="1">
      <alignment horizontal="center" vertical="center" wrapText="1"/>
    </xf>
    <xf numFmtId="165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4" fillId="2" borderId="5" xfId="0" applyFont="1" applyFill="1" applyBorder="1"/>
    <xf numFmtId="0" fontId="24" fillId="2" borderId="5" xfId="0" applyFont="1" applyFill="1" applyBorder="1" applyAlignment="1">
      <alignment horizontal="left" vertical="top"/>
    </xf>
    <xf numFmtId="1" fontId="26" fillId="2" borderId="0" xfId="0" applyNumberFormat="1" applyFont="1" applyFill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top" wrapText="1"/>
    </xf>
    <xf numFmtId="0" fontId="61" fillId="2" borderId="0" xfId="0" applyFont="1" applyFill="1" applyAlignment="1">
      <alignment horizontal="center" vertical="center"/>
    </xf>
    <xf numFmtId="2" fontId="26" fillId="2" borderId="0" xfId="0" applyNumberFormat="1" applyFont="1" applyFill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/>
    </xf>
    <xf numFmtId="0" fontId="12" fillId="2" borderId="5" xfId="0" applyFont="1" applyFill="1" applyBorder="1"/>
    <xf numFmtId="0" fontId="60" fillId="2" borderId="5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166" fontId="60" fillId="2" borderId="5" xfId="1" applyNumberFormat="1" applyFont="1" applyFill="1" applyBorder="1" applyAlignment="1">
      <alignment horizontal="left" vertical="top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left" vertical="center" wrapText="1"/>
    </xf>
    <xf numFmtId="0" fontId="62" fillId="2" borderId="5" xfId="0" applyFont="1" applyFill="1" applyBorder="1" applyAlignment="1">
      <alignment vertical="center"/>
    </xf>
    <xf numFmtId="0" fontId="61" fillId="2" borderId="5" xfId="0" applyFont="1" applyFill="1" applyBorder="1" applyAlignment="1">
      <alignment horizontal="center" vertical="center" wrapText="1"/>
    </xf>
    <xf numFmtId="0" fontId="62" fillId="2" borderId="5" xfId="0" applyFont="1" applyFill="1" applyBorder="1" applyAlignment="1">
      <alignment horizontal="center" vertical="center"/>
    </xf>
    <xf numFmtId="0" fontId="60" fillId="2" borderId="5" xfId="0" applyFont="1" applyFill="1" applyBorder="1" applyAlignment="1">
      <alignment horizontal="left" vertical="top" wrapText="1"/>
    </xf>
    <xf numFmtId="0" fontId="60" fillId="2" borderId="5" xfId="0" applyFont="1" applyFill="1" applyBorder="1" applyAlignment="1">
      <alignment horizontal="left" vertical="top"/>
    </xf>
    <xf numFmtId="0" fontId="63" fillId="2" borderId="5" xfId="0" applyFont="1" applyFill="1" applyBorder="1" applyAlignment="1">
      <alignment horizontal="left" vertical="top" wrapText="1"/>
    </xf>
    <xf numFmtId="0" fontId="64" fillId="2" borderId="0" xfId="0" applyFont="1" applyFill="1"/>
    <xf numFmtId="0" fontId="65" fillId="2" borderId="0" xfId="0" applyFont="1" applyFill="1"/>
    <xf numFmtId="0" fontId="34" fillId="2" borderId="5" xfId="0" applyFont="1" applyFill="1" applyBorder="1" applyAlignment="1">
      <alignment vertical="top" wrapText="1"/>
    </xf>
    <xf numFmtId="0" fontId="43" fillId="2" borderId="0" xfId="0" applyFont="1" applyFill="1"/>
    <xf numFmtId="0" fontId="34" fillId="2" borderId="0" xfId="0" applyFont="1" applyFill="1" applyAlignment="1">
      <alignment vertical="top" wrapText="1"/>
    </xf>
    <xf numFmtId="0" fontId="40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top" wrapText="1"/>
    </xf>
    <xf numFmtId="0" fontId="40" fillId="2" borderId="5" xfId="0" applyFont="1" applyFill="1" applyBorder="1" applyAlignment="1">
      <alignment horizontal="left" vertical="top" wrapText="1"/>
    </xf>
    <xf numFmtId="0" fontId="63" fillId="2" borderId="5" xfId="0" applyFont="1" applyFill="1" applyBorder="1" applyAlignment="1">
      <alignment horizontal="center" vertical="center" wrapText="1"/>
    </xf>
    <xf numFmtId="0" fontId="60" fillId="2" borderId="5" xfId="0" applyFont="1" applyFill="1" applyBorder="1"/>
    <xf numFmtId="0" fontId="50" fillId="2" borderId="5" xfId="0" applyFont="1" applyFill="1" applyBorder="1" applyAlignment="1">
      <alignment horizontal="center" vertical="top" wrapText="1"/>
    </xf>
    <xf numFmtId="0" fontId="33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1" fontId="40" fillId="2" borderId="5" xfId="0" applyNumberFormat="1" applyFont="1" applyFill="1" applyBorder="1" applyAlignment="1">
      <alignment horizontal="center"/>
    </xf>
    <xf numFmtId="0" fontId="24" fillId="2" borderId="11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center" vertical="top"/>
    </xf>
    <xf numFmtId="0" fontId="15" fillId="2" borderId="13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vertical="center" wrapText="1"/>
    </xf>
    <xf numFmtId="49" fontId="60" fillId="2" borderId="5" xfId="1" applyNumberFormat="1" applyFont="1" applyFill="1" applyBorder="1" applyAlignment="1">
      <alignment horizontal="center" vertical="top" wrapText="1"/>
    </xf>
    <xf numFmtId="166" fontId="61" fillId="2" borderId="5" xfId="1" applyNumberFormat="1" applyFont="1" applyFill="1" applyBorder="1" applyAlignment="1">
      <alignment horizontal="left" vertical="top" wrapText="1"/>
    </xf>
    <xf numFmtId="0" fontId="66" fillId="2" borderId="5" xfId="0" applyFont="1" applyFill="1" applyBorder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top" wrapText="1"/>
    </xf>
    <xf numFmtId="0" fontId="33" fillId="2" borderId="5" xfId="0" applyFont="1" applyFill="1" applyBorder="1" applyAlignment="1">
      <alignment horizontal="center" vertical="center" wrapText="1"/>
    </xf>
    <xf numFmtId="165" fontId="43" fillId="2" borderId="0" xfId="0" applyNumberFormat="1" applyFont="1" applyFill="1" applyAlignment="1">
      <alignment horizontal="center" vertical="top" wrapText="1"/>
    </xf>
    <xf numFmtId="1" fontId="43" fillId="2" borderId="0" xfId="0" applyNumberFormat="1" applyFont="1" applyFill="1" applyAlignment="1">
      <alignment horizontal="center" vertical="top" wrapText="1"/>
    </xf>
    <xf numFmtId="165" fontId="68" fillId="2" borderId="0" xfId="0" applyNumberFormat="1" applyFont="1" applyFill="1" applyAlignment="1">
      <alignment horizontal="center"/>
    </xf>
    <xf numFmtId="0" fontId="34" fillId="2" borderId="0" xfId="0" applyFont="1" applyFill="1" applyAlignment="1">
      <alignment horizontal="left" vertical="top" wrapText="1"/>
    </xf>
    <xf numFmtId="0" fontId="43" fillId="2" borderId="0" xfId="0" applyFont="1" applyFill="1" applyAlignment="1">
      <alignment horizontal="center" vertical="top" wrapText="1"/>
    </xf>
    <xf numFmtId="0" fontId="40" fillId="2" borderId="15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left" vertical="center" wrapText="1"/>
    </xf>
    <xf numFmtId="0" fontId="48" fillId="2" borderId="5" xfId="0" applyFont="1" applyFill="1" applyBorder="1" applyAlignment="1">
      <alignment horizontal="left" vertical="top"/>
    </xf>
    <xf numFmtId="0" fontId="69" fillId="2" borderId="0" xfId="0" applyFont="1" applyFill="1"/>
    <xf numFmtId="0" fontId="40" fillId="2" borderId="13" xfId="0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top"/>
    </xf>
    <xf numFmtId="0" fontId="48" fillId="2" borderId="5" xfId="0" applyFont="1" applyFill="1" applyBorder="1" applyAlignment="1">
      <alignment horizontal="center" vertical="top"/>
    </xf>
    <xf numFmtId="0" fontId="48" fillId="2" borderId="5" xfId="0" applyFont="1" applyFill="1" applyBorder="1"/>
    <xf numFmtId="0" fontId="33" fillId="2" borderId="5" xfId="0" applyFont="1" applyFill="1" applyBorder="1" applyAlignment="1">
      <alignment horizontal="left" vertical="top" wrapText="1"/>
    </xf>
    <xf numFmtId="0" fontId="43" fillId="2" borderId="13" xfId="0" applyFont="1" applyFill="1" applyBorder="1"/>
    <xf numFmtId="166" fontId="24" fillId="2" borderId="5" xfId="1" applyNumberFormat="1" applyFont="1" applyFill="1" applyBorder="1" applyAlignment="1">
      <alignment horizontal="center" vertical="center" wrapText="1"/>
    </xf>
    <xf numFmtId="0" fontId="70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wrapText="1"/>
    </xf>
    <xf numFmtId="0" fontId="24" fillId="2" borderId="5" xfId="1" applyFont="1" applyFill="1" applyBorder="1" applyAlignment="1">
      <alignment vertical="top" wrapText="1"/>
    </xf>
    <xf numFmtId="0" fontId="71" fillId="2" borderId="5" xfId="0" applyFont="1" applyFill="1" applyBorder="1"/>
    <xf numFmtId="0" fontId="63" fillId="2" borderId="5" xfId="0" applyFont="1" applyFill="1" applyBorder="1" applyAlignment="1">
      <alignment horizontal="left" vertical="top"/>
    </xf>
    <xf numFmtId="0" fontId="43" fillId="2" borderId="5" xfId="0" applyFont="1" applyFill="1" applyBorder="1"/>
    <xf numFmtId="0" fontId="62" fillId="2" borderId="5" xfId="0" applyFont="1" applyFill="1" applyBorder="1" applyAlignment="1">
      <alignment horizontal="left" vertical="top"/>
    </xf>
    <xf numFmtId="0" fontId="72" fillId="2" borderId="5" xfId="0" applyFont="1" applyFill="1" applyBorder="1" applyAlignment="1">
      <alignment vertical="center"/>
    </xf>
    <xf numFmtId="0" fontId="61" fillId="2" borderId="5" xfId="0" applyFont="1" applyFill="1" applyBorder="1" applyAlignment="1">
      <alignment horizontal="left" vertical="top" wrapText="1"/>
    </xf>
    <xf numFmtId="0" fontId="63" fillId="2" borderId="5" xfId="0" applyFont="1" applyFill="1" applyBorder="1" applyAlignment="1">
      <alignment horizontal="left" vertical="center" wrapText="1"/>
    </xf>
    <xf numFmtId="0" fontId="73" fillId="2" borderId="0" xfId="0" applyFont="1" applyFill="1"/>
    <xf numFmtId="0" fontId="26" fillId="2" borderId="0" xfId="0" applyFont="1" applyFill="1"/>
    <xf numFmtId="0" fontId="20" fillId="2" borderId="12" xfId="0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center" vertical="top" wrapText="1"/>
    </xf>
    <xf numFmtId="0" fontId="0" fillId="2" borderId="0" xfId="0" applyFill="1" applyAlignment="1">
      <alignment wrapText="1"/>
    </xf>
    <xf numFmtId="166" fontId="24" fillId="2" borderId="5" xfId="1" applyNumberFormat="1" applyFont="1" applyFill="1" applyBorder="1" applyAlignment="1">
      <alignment horizontal="center" vertical="top" wrapText="1"/>
    </xf>
    <xf numFmtId="1" fontId="60" fillId="2" borderId="5" xfId="1" applyNumberFormat="1" applyFont="1" applyFill="1" applyBorder="1" applyAlignment="1">
      <alignment horizontal="left" vertical="top" wrapText="1"/>
    </xf>
    <xf numFmtId="166" fontId="60" fillId="2" borderId="14" xfId="1" applyNumberFormat="1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vertical="center" wrapText="1"/>
    </xf>
    <xf numFmtId="0" fontId="18" fillId="2" borderId="0" xfId="0" applyFont="1" applyFill="1"/>
    <xf numFmtId="0" fontId="60" fillId="2" borderId="5" xfId="0" applyFont="1" applyFill="1" applyBorder="1" applyAlignment="1">
      <alignment horizontal="center" vertical="top"/>
    </xf>
    <xf numFmtId="0" fontId="24" fillId="2" borderId="0" xfId="0" applyFont="1" applyFill="1" applyAlignment="1">
      <alignment vertical="top" wrapText="1"/>
    </xf>
    <xf numFmtId="0" fontId="40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vertical="top"/>
    </xf>
    <xf numFmtId="1" fontId="40" fillId="2" borderId="5" xfId="0" applyNumberFormat="1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166" fontId="26" fillId="2" borderId="5" xfId="0" applyNumberFormat="1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vertical="top" wrapText="1"/>
    </xf>
    <xf numFmtId="0" fontId="63" fillId="2" borderId="11" xfId="0" applyFont="1" applyFill="1" applyBorder="1" applyAlignment="1">
      <alignment vertical="top" wrapText="1"/>
    </xf>
    <xf numFmtId="0" fontId="24" fillId="2" borderId="11" xfId="0" applyFont="1" applyFill="1" applyBorder="1" applyAlignment="1">
      <alignment wrapText="1"/>
    </xf>
    <xf numFmtId="0" fontId="26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/>
    <xf numFmtId="2" fontId="32" fillId="2" borderId="5" xfId="0" applyNumberFormat="1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center" vertical="top" wrapText="1"/>
    </xf>
    <xf numFmtId="166" fontId="24" fillId="2" borderId="5" xfId="1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43" fillId="2" borderId="5" xfId="0" applyFont="1" applyFill="1" applyBorder="1" applyAlignment="1">
      <alignment vertical="top"/>
    </xf>
    <xf numFmtId="0" fontId="24" fillId="2" borderId="18" xfId="0" applyFont="1" applyFill="1" applyBorder="1" applyAlignment="1">
      <alignment horizontal="center" vertical="top" wrapText="1"/>
    </xf>
    <xf numFmtId="0" fontId="43" fillId="2" borderId="0" xfId="0" applyFont="1" applyFill="1" applyAlignment="1">
      <alignment vertical="top"/>
    </xf>
    <xf numFmtId="165" fontId="24" fillId="2" borderId="5" xfId="0" applyNumberFormat="1" applyFont="1" applyFill="1" applyBorder="1" applyAlignment="1">
      <alignment horizontal="left" vertical="top" wrapText="1"/>
    </xf>
    <xf numFmtId="0" fontId="27" fillId="2" borderId="5" xfId="0" applyFont="1" applyFill="1" applyBorder="1"/>
    <xf numFmtId="0" fontId="49" fillId="2" borderId="5" xfId="0" applyFont="1" applyFill="1" applyBorder="1" applyAlignment="1">
      <alignment horizontal="center"/>
    </xf>
    <xf numFmtId="0" fontId="49" fillId="2" borderId="5" xfId="0" applyFont="1" applyFill="1" applyBorder="1"/>
    <xf numFmtId="0" fontId="15" fillId="2" borderId="0" xfId="0" applyFont="1" applyFill="1" applyAlignment="1">
      <alignment wrapText="1"/>
    </xf>
    <xf numFmtId="0" fontId="60" fillId="2" borderId="1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vertical="top" wrapText="1"/>
    </xf>
    <xf numFmtId="0" fontId="63" fillId="2" borderId="5" xfId="0" applyFont="1" applyFill="1" applyBorder="1" applyAlignment="1">
      <alignment vertical="top" wrapText="1"/>
    </xf>
    <xf numFmtId="0" fontId="60" fillId="2" borderId="1" xfId="0" applyFont="1" applyFill="1" applyBorder="1" applyAlignment="1">
      <alignment horizontal="left" vertical="top" wrapText="1"/>
    </xf>
    <xf numFmtId="0" fontId="63" fillId="2" borderId="5" xfId="0" applyFont="1" applyFill="1" applyBorder="1" applyAlignment="1">
      <alignment horizontal="center"/>
    </xf>
    <xf numFmtId="0" fontId="18" fillId="2" borderId="0" xfId="0" applyFont="1" applyFill="1" applyAlignment="1">
      <alignment vertical="center" wrapText="1"/>
    </xf>
    <xf numFmtId="0" fontId="63" fillId="2" borderId="11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/>
    </xf>
    <xf numFmtId="165" fontId="18" fillId="2" borderId="0" xfId="0" applyNumberFormat="1" applyFont="1" applyFill="1" applyAlignment="1">
      <alignment horizontal="center" vertical="top" wrapText="1"/>
    </xf>
    <xf numFmtId="165" fontId="18" fillId="2" borderId="0" xfId="0" applyNumberFormat="1" applyFont="1" applyFill="1" applyAlignment="1">
      <alignment horizontal="center"/>
    </xf>
    <xf numFmtId="0" fontId="60" fillId="2" borderId="14" xfId="0" applyFont="1" applyFill="1" applyBorder="1" applyAlignment="1">
      <alignment horizontal="center" vertical="top"/>
    </xf>
    <xf numFmtId="0" fontId="24" fillId="2" borderId="5" xfId="0" applyFont="1" applyFill="1" applyBorder="1" applyAlignment="1">
      <alignment vertical="top"/>
    </xf>
    <xf numFmtId="0" fontId="43" fillId="2" borderId="13" xfId="0" applyFont="1" applyFill="1" applyBorder="1" applyAlignment="1">
      <alignment horizontal="center" vertical="top"/>
    </xf>
    <xf numFmtId="0" fontId="34" fillId="2" borderId="5" xfId="0" applyFont="1" applyFill="1" applyBorder="1" applyAlignment="1">
      <alignment horizontal="left" vertical="top" wrapText="1"/>
    </xf>
    <xf numFmtId="0" fontId="24" fillId="2" borderId="9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left"/>
    </xf>
    <xf numFmtId="0" fontId="77" fillId="2" borderId="5" xfId="0" applyFont="1" applyFill="1" applyBorder="1" applyAlignment="1">
      <alignment horizontal="left" vertical="center" wrapText="1"/>
    </xf>
    <xf numFmtId="0" fontId="77" fillId="2" borderId="5" xfId="0" applyFont="1" applyFill="1" applyBorder="1" applyAlignment="1">
      <alignment horizontal="center" vertical="center" wrapText="1"/>
    </xf>
    <xf numFmtId="0" fontId="77" fillId="2" borderId="11" xfId="0" applyFont="1" applyFill="1" applyBorder="1" applyAlignment="1">
      <alignment horizontal="left" vertical="center" wrapText="1"/>
    </xf>
    <xf numFmtId="0" fontId="77" fillId="2" borderId="11" xfId="0" applyFont="1" applyFill="1" applyBorder="1" applyAlignment="1">
      <alignment horizontal="center" vertical="center" wrapText="1"/>
    </xf>
    <xf numFmtId="165" fontId="24" fillId="2" borderId="5" xfId="0" applyNumberFormat="1" applyFont="1" applyFill="1" applyBorder="1" applyAlignment="1">
      <alignment horizontal="left" vertical="top"/>
    </xf>
    <xf numFmtId="165" fontId="63" fillId="2" borderId="5" xfId="0" applyNumberFormat="1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top" wrapText="1"/>
    </xf>
    <xf numFmtId="0" fontId="24" fillId="2" borderId="19" xfId="0" applyFont="1" applyFill="1" applyBorder="1" applyAlignment="1">
      <alignment horizontal="center" vertical="top" wrapText="1"/>
    </xf>
    <xf numFmtId="0" fontId="78" fillId="2" borderId="5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top" wrapText="1"/>
    </xf>
    <xf numFmtId="0" fontId="61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top"/>
    </xf>
    <xf numFmtId="0" fontId="13" fillId="2" borderId="9" xfId="0" applyFont="1" applyFill="1" applyBorder="1" applyAlignment="1">
      <alignment horizontal="left" vertical="top" wrapText="1" indent="1"/>
    </xf>
    <xf numFmtId="0" fontId="63" fillId="2" borderId="5" xfId="0" applyFont="1" applyFill="1" applyBorder="1"/>
    <xf numFmtId="14" fontId="60" fillId="2" borderId="5" xfId="0" applyNumberFormat="1" applyFont="1" applyFill="1" applyBorder="1" applyAlignment="1">
      <alignment vertical="center" wrapText="1"/>
    </xf>
    <xf numFmtId="14" fontId="60" fillId="2" borderId="3" xfId="0" applyNumberFormat="1" applyFont="1" applyFill="1" applyBorder="1" applyAlignment="1">
      <alignment vertical="center" wrapText="1"/>
    </xf>
    <xf numFmtId="0" fontId="60" fillId="2" borderId="3" xfId="0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vertical="center"/>
    </xf>
    <xf numFmtId="0" fontId="18" fillId="2" borderId="13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166" fontId="18" fillId="2" borderId="3" xfId="0" applyNumberFormat="1" applyFont="1" applyFill="1" applyBorder="1" applyAlignment="1">
      <alignment horizontal="center"/>
    </xf>
    <xf numFmtId="166" fontId="18" fillId="2" borderId="1" xfId="0" applyNumberFormat="1" applyFont="1" applyFill="1" applyBorder="1" applyAlignment="1">
      <alignment horizontal="center"/>
    </xf>
    <xf numFmtId="0" fontId="10" fillId="2" borderId="11" xfId="0" applyFont="1" applyFill="1" applyBorder="1"/>
    <xf numFmtId="0" fontId="18" fillId="2" borderId="13" xfId="0" applyFont="1" applyFill="1" applyBorder="1"/>
    <xf numFmtId="0" fontId="5" fillId="2" borderId="11" xfId="0" applyFont="1" applyFill="1" applyBorder="1"/>
    <xf numFmtId="165" fontId="18" fillId="2" borderId="5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18" fillId="2" borderId="5" xfId="0" applyFont="1" applyFill="1" applyBorder="1"/>
    <xf numFmtId="0" fontId="18" fillId="2" borderId="3" xfId="0" applyFont="1" applyFill="1" applyBorder="1" applyAlignment="1">
      <alignment horizontal="center" vertical="center"/>
    </xf>
    <xf numFmtId="166" fontId="18" fillId="2" borderId="1" xfId="0" applyNumberFormat="1" applyFont="1" applyFill="1" applyBorder="1" applyAlignment="1">
      <alignment horizontal="center" vertical="center"/>
    </xf>
    <xf numFmtId="165" fontId="18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top" wrapText="1"/>
    </xf>
    <xf numFmtId="165" fontId="2" fillId="2" borderId="7" xfId="0" applyNumberFormat="1" applyFont="1" applyFill="1" applyBorder="1" applyAlignment="1">
      <alignment horizontal="center" vertical="top" wrapText="1"/>
    </xf>
    <xf numFmtId="165" fontId="12" fillId="2" borderId="7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2" borderId="7" xfId="0" applyFont="1" applyFill="1" applyBorder="1"/>
    <xf numFmtId="165" fontId="5" fillId="2" borderId="7" xfId="0" applyNumberFormat="1" applyFont="1" applyFill="1" applyBorder="1" applyAlignment="1">
      <alignment horizontal="center"/>
    </xf>
    <xf numFmtId="166" fontId="18" fillId="2" borderId="5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57" fillId="2" borderId="0" xfId="0" applyFont="1" applyFill="1"/>
    <xf numFmtId="0" fontId="12" fillId="2" borderId="8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167" fontId="13" fillId="2" borderId="7" xfId="0" applyNumberFormat="1" applyFont="1" applyFill="1" applyBorder="1" applyAlignment="1">
      <alignment horizontal="center" vertical="top" wrapText="1"/>
    </xf>
    <xf numFmtId="167" fontId="13" fillId="2" borderId="7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8" fillId="2" borderId="0" xfId="0" applyNumberFormat="1" applyFont="1" applyFill="1" applyAlignment="1">
      <alignment horizontal="center" vertical="center"/>
    </xf>
    <xf numFmtId="1" fontId="40" fillId="2" borderId="0" xfId="0" applyNumberFormat="1" applyFont="1" applyFill="1" applyAlignment="1">
      <alignment horizontal="center" vertical="center" wrapText="1"/>
    </xf>
    <xf numFmtId="0" fontId="76" fillId="2" borderId="0" xfId="0" applyFont="1" applyFill="1" applyAlignment="1">
      <alignment horizontal="center" vertical="center" wrapText="1"/>
    </xf>
    <xf numFmtId="166" fontId="26" fillId="2" borderId="0" xfId="0" applyNumberFormat="1" applyFont="1" applyFill="1" applyAlignment="1">
      <alignment horizontal="center" vertical="top" wrapText="1"/>
    </xf>
    <xf numFmtId="166" fontId="26" fillId="2" borderId="0" xfId="0" applyNumberFormat="1" applyFont="1" applyFill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75" fillId="2" borderId="0" xfId="0" applyFont="1" applyFill="1" applyAlignment="1">
      <alignment horizontal="center" vertical="center"/>
    </xf>
    <xf numFmtId="0" fontId="75" fillId="2" borderId="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4" fillId="2" borderId="5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/>
    </xf>
    <xf numFmtId="0" fontId="15" fillId="2" borderId="7" xfId="0" applyFont="1" applyFill="1" applyBorder="1"/>
    <xf numFmtId="0" fontId="63" fillId="2" borderId="5" xfId="0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center"/>
    </xf>
    <xf numFmtId="0" fontId="21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/>
    </xf>
    <xf numFmtId="0" fontId="18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38" fillId="2" borderId="2" xfId="0" applyFont="1" applyFill="1" applyBorder="1"/>
    <xf numFmtId="0" fontId="38" fillId="2" borderId="0" xfId="0" applyFont="1" applyFill="1"/>
    <xf numFmtId="0" fontId="30" fillId="2" borderId="0" xfId="0" applyFont="1" applyFill="1" applyAlignment="1">
      <alignment textRotation="90"/>
    </xf>
    <xf numFmtId="0" fontId="12" fillId="2" borderId="14" xfId="0" applyFont="1" applyFill="1" applyBorder="1" applyAlignment="1">
      <alignment horizontal="center" vertical="top"/>
    </xf>
    <xf numFmtId="1" fontId="60" fillId="2" borderId="5" xfId="1" applyNumberFormat="1" applyFont="1" applyFill="1" applyBorder="1" applyAlignment="1">
      <alignment horizontal="center" vertical="top" wrapText="1"/>
    </xf>
    <xf numFmtId="0" fontId="80" fillId="2" borderId="5" xfId="0" applyFont="1" applyFill="1" applyBorder="1" applyAlignment="1">
      <alignment horizontal="center" vertical="top" wrapText="1"/>
    </xf>
    <xf numFmtId="0" fontId="80" fillId="2" borderId="5" xfId="0" applyFont="1" applyFill="1" applyBorder="1" applyAlignment="1">
      <alignment vertical="top" wrapText="1"/>
    </xf>
    <xf numFmtId="0" fontId="24" fillId="2" borderId="5" xfId="0" applyFont="1" applyFill="1" applyBorder="1" applyAlignment="1">
      <alignment vertical="center" wrapText="1"/>
    </xf>
    <xf numFmtId="1" fontId="26" fillId="2" borderId="5" xfId="0" applyNumberFormat="1" applyFont="1" applyFill="1" applyBorder="1" applyAlignment="1">
      <alignment horizontal="center" vertical="center"/>
    </xf>
    <xf numFmtId="166" fontId="24" fillId="2" borderId="5" xfId="0" applyNumberFormat="1" applyFont="1" applyFill="1" applyBorder="1" applyAlignment="1">
      <alignment horizontal="center" vertical="top" wrapText="1"/>
    </xf>
    <xf numFmtId="0" fontId="24" fillId="2" borderId="14" xfId="0" applyFont="1" applyFill="1" applyBorder="1" applyAlignment="1">
      <alignment vertical="top" wrapText="1"/>
    </xf>
    <xf numFmtId="0" fontId="18" fillId="2" borderId="10" xfId="0" applyFont="1" applyFill="1" applyBorder="1" applyAlignment="1">
      <alignment horizontal="left"/>
    </xf>
    <xf numFmtId="0" fontId="26" fillId="2" borderId="10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165" fontId="26" fillId="2" borderId="3" xfId="0" applyNumberFormat="1" applyFont="1" applyFill="1" applyBorder="1" applyAlignment="1">
      <alignment horizontal="center" vertical="center"/>
    </xf>
    <xf numFmtId="1" fontId="24" fillId="2" borderId="5" xfId="0" applyNumberFormat="1" applyFont="1" applyFill="1" applyBorder="1" applyAlignment="1">
      <alignment horizontal="center" vertical="top" wrapText="1"/>
    </xf>
    <xf numFmtId="0" fontId="12" fillId="2" borderId="0" xfId="0" applyFont="1" applyFill="1" applyAlignment="1">
      <alignment vertical="center"/>
    </xf>
    <xf numFmtId="0" fontId="60" fillId="2" borderId="11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left" vertical="top" wrapText="1"/>
    </xf>
    <xf numFmtId="0" fontId="60" fillId="2" borderId="11" xfId="0" applyFont="1" applyFill="1" applyBorder="1" applyAlignment="1">
      <alignment horizontal="left" vertical="center" wrapText="1"/>
    </xf>
    <xf numFmtId="0" fontId="60" fillId="2" borderId="11" xfId="0" applyFont="1" applyFill="1" applyBorder="1" applyAlignment="1">
      <alignment vertical="top" wrapText="1"/>
    </xf>
    <xf numFmtId="0" fontId="60" fillId="2" borderId="11" xfId="0" applyFont="1" applyFill="1" applyBorder="1" applyAlignment="1">
      <alignment vertical="center" wrapText="1"/>
    </xf>
    <xf numFmtId="0" fontId="48" fillId="2" borderId="5" xfId="0" applyFont="1" applyFill="1" applyBorder="1" applyAlignment="1">
      <alignment horizontal="left" vertical="top" wrapText="1"/>
    </xf>
    <xf numFmtId="0" fontId="76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24" fillId="2" borderId="28" xfId="0" applyFont="1" applyFill="1" applyBorder="1" applyAlignment="1">
      <alignment horizontal="left" vertical="top" wrapText="1"/>
    </xf>
    <xf numFmtId="49" fontId="24" fillId="2" borderId="5" xfId="0" applyNumberFormat="1" applyFont="1" applyFill="1" applyBorder="1" applyAlignment="1">
      <alignment horizontal="left" vertical="top" wrapText="1"/>
    </xf>
    <xf numFmtId="0" fontId="24" fillId="2" borderId="5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top"/>
    </xf>
    <xf numFmtId="0" fontId="12" fillId="2" borderId="11" xfId="0" applyFont="1" applyFill="1" applyBorder="1" applyAlignment="1">
      <alignment horizontal="center"/>
    </xf>
    <xf numFmtId="49" fontId="24" fillId="2" borderId="5" xfId="0" applyNumberFormat="1" applyFont="1" applyFill="1" applyBorder="1" applyAlignment="1">
      <alignment horizontal="center" vertical="top" wrapText="1"/>
    </xf>
    <xf numFmtId="0" fontId="60" fillId="2" borderId="3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34" fillId="2" borderId="0" xfId="0" applyFont="1" applyFill="1"/>
    <xf numFmtId="166" fontId="26" fillId="2" borderId="3" xfId="0" applyNumberFormat="1" applyFont="1" applyFill="1" applyBorder="1" applyAlignment="1">
      <alignment horizontal="center" vertical="center" wrapText="1"/>
    </xf>
    <xf numFmtId="166" fontId="61" fillId="2" borderId="14" xfId="1" applyNumberFormat="1" applyFont="1" applyFill="1" applyBorder="1" applyAlignment="1">
      <alignment horizontal="left" vertical="top" wrapText="1"/>
    </xf>
    <xf numFmtId="1" fontId="61" fillId="2" borderId="8" xfId="1" applyNumberFormat="1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center"/>
    </xf>
    <xf numFmtId="0" fontId="80" fillId="2" borderId="5" xfId="0" applyFont="1" applyFill="1" applyBorder="1" applyAlignment="1">
      <alignment horizontal="left" vertical="top" wrapText="1"/>
    </xf>
    <xf numFmtId="0" fontId="60" fillId="2" borderId="5" xfId="0" applyFont="1" applyFill="1" applyBorder="1" applyAlignment="1">
      <alignment wrapText="1"/>
    </xf>
    <xf numFmtId="0" fontId="24" fillId="2" borderId="15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center"/>
    </xf>
    <xf numFmtId="2" fontId="24" fillId="2" borderId="5" xfId="0" applyNumberFormat="1" applyFont="1" applyFill="1" applyBorder="1" applyAlignment="1">
      <alignment horizontal="left" vertical="top" wrapText="1"/>
    </xf>
    <xf numFmtId="2" fontId="24" fillId="2" borderId="5" xfId="0" applyNumberFormat="1" applyFont="1" applyFill="1" applyBorder="1"/>
    <xf numFmtId="0" fontId="13" fillId="2" borderId="5" xfId="0" applyFont="1" applyFill="1" applyBorder="1"/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84" fillId="2" borderId="5" xfId="0" applyFont="1" applyFill="1" applyBorder="1" applyAlignment="1">
      <alignment horizontal="left" vertical="center" wrapText="1"/>
    </xf>
    <xf numFmtId="14" fontId="24" fillId="2" borderId="5" xfId="0" applyNumberFormat="1" applyFont="1" applyFill="1" applyBorder="1" applyAlignment="1">
      <alignment horizontal="left" vertical="top" wrapText="1"/>
    </xf>
    <xf numFmtId="0" fontId="24" fillId="2" borderId="1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top" wrapText="1"/>
    </xf>
    <xf numFmtId="0" fontId="84" fillId="2" borderId="5" xfId="0" applyFont="1" applyFill="1" applyBorder="1" applyAlignment="1">
      <alignment vertical="top" wrapText="1"/>
    </xf>
    <xf numFmtId="0" fontId="18" fillId="2" borderId="4" xfId="0" applyFont="1" applyFill="1" applyBorder="1" applyAlignment="1">
      <alignment vertical="top" wrapText="1"/>
    </xf>
    <xf numFmtId="0" fontId="18" fillId="2" borderId="7" xfId="0" applyFont="1" applyFill="1" applyBorder="1" applyAlignment="1">
      <alignment vertical="top" wrapText="1"/>
    </xf>
    <xf numFmtId="1" fontId="26" fillId="2" borderId="7" xfId="1" applyNumberFormat="1" applyFont="1" applyFill="1" applyBorder="1" applyAlignment="1">
      <alignment horizontal="center" vertical="top" wrapText="1"/>
    </xf>
    <xf numFmtId="166" fontId="26" fillId="2" borderId="7" xfId="1" applyNumberFormat="1" applyFont="1" applyFill="1" applyBorder="1" applyAlignment="1">
      <alignment horizontal="center" vertical="top" wrapText="1"/>
    </xf>
    <xf numFmtId="166" fontId="26" fillId="2" borderId="7" xfId="1" applyNumberFormat="1" applyFont="1" applyFill="1" applyBorder="1" applyAlignment="1">
      <alignment horizontal="center" vertical="center" wrapText="1"/>
    </xf>
    <xf numFmtId="165" fontId="26" fillId="2" borderId="7" xfId="0" applyNumberFormat="1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18" fillId="2" borderId="9" xfId="0" applyFont="1" applyFill="1" applyBorder="1"/>
    <xf numFmtId="0" fontId="32" fillId="2" borderId="1" xfId="0" applyFont="1" applyFill="1" applyBorder="1"/>
    <xf numFmtId="0" fontId="32" fillId="2" borderId="2" xfId="0" applyFont="1" applyFill="1" applyBorder="1"/>
    <xf numFmtId="0" fontId="26" fillId="2" borderId="10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center" vertical="top" wrapText="1"/>
    </xf>
    <xf numFmtId="165" fontId="18" fillId="2" borderId="7" xfId="0" applyNumberFormat="1" applyFont="1" applyFill="1" applyBorder="1" applyAlignment="1">
      <alignment horizontal="center" vertical="top" wrapText="1"/>
    </xf>
    <xf numFmtId="165" fontId="18" fillId="2" borderId="7" xfId="0" applyNumberFormat="1" applyFont="1" applyFill="1" applyBorder="1" applyAlignment="1">
      <alignment horizontal="center"/>
    </xf>
    <xf numFmtId="1" fontId="61" fillId="2" borderId="5" xfId="1" applyNumberFormat="1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2" fontId="47" fillId="2" borderId="5" xfId="0" applyNumberFormat="1" applyFont="1" applyFill="1" applyBorder="1" applyAlignment="1">
      <alignment horizontal="center" vertical="top"/>
    </xf>
    <xf numFmtId="166" fontId="63" fillId="2" borderId="5" xfId="1" applyNumberFormat="1" applyFont="1" applyFill="1" applyBorder="1" applyAlignment="1">
      <alignment horizontal="left" vertical="top" wrapText="1"/>
    </xf>
    <xf numFmtId="166" fontId="63" fillId="2" borderId="5" xfId="0" applyNumberFormat="1" applyFont="1" applyFill="1" applyBorder="1" applyAlignment="1">
      <alignment horizontal="left" vertical="top" wrapText="1"/>
    </xf>
    <xf numFmtId="1" fontId="24" fillId="2" borderId="5" xfId="1" applyNumberFormat="1" applyFont="1" applyFill="1" applyBorder="1" applyAlignment="1">
      <alignment horizontal="center" vertical="top" wrapText="1"/>
    </xf>
    <xf numFmtId="166" fontId="24" fillId="2" borderId="5" xfId="0" applyNumberFormat="1" applyFont="1" applyFill="1" applyBorder="1" applyAlignment="1">
      <alignment horizontal="left" vertical="top" wrapText="1"/>
    </xf>
    <xf numFmtId="166" fontId="15" fillId="2" borderId="5" xfId="0" applyNumberFormat="1" applyFont="1" applyFill="1" applyBorder="1" applyAlignment="1">
      <alignment horizontal="left" vertical="top" wrapText="1"/>
    </xf>
    <xf numFmtId="1" fontId="69" fillId="2" borderId="5" xfId="1" applyNumberFormat="1" applyFont="1" applyFill="1" applyBorder="1" applyAlignment="1">
      <alignment horizontal="center" vertical="top" wrapText="1"/>
    </xf>
    <xf numFmtId="166" fontId="40" fillId="2" borderId="5" xfId="1" applyNumberFormat="1" applyFont="1" applyFill="1" applyBorder="1" applyAlignment="1">
      <alignment horizontal="left" vertical="top" wrapText="1"/>
    </xf>
    <xf numFmtId="0" fontId="84" fillId="2" borderId="5" xfId="0" applyFont="1" applyFill="1" applyBorder="1" applyAlignment="1">
      <alignment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/>
    </xf>
    <xf numFmtId="1" fontId="24" fillId="2" borderId="5" xfId="1" applyNumberFormat="1" applyFont="1" applyFill="1" applyBorder="1" applyAlignment="1">
      <alignment horizontal="left" vertical="top" wrapText="1"/>
    </xf>
    <xf numFmtId="0" fontId="60" fillId="2" borderId="32" xfId="0" applyFont="1" applyFill="1" applyBorder="1" applyAlignment="1">
      <alignment horizontal="center" vertical="top" wrapText="1"/>
    </xf>
    <xf numFmtId="0" fontId="60" fillId="2" borderId="32" xfId="0" applyFont="1" applyFill="1" applyBorder="1" applyAlignment="1">
      <alignment horizontal="left" vertical="top" wrapText="1"/>
    </xf>
    <xf numFmtId="0" fontId="24" fillId="2" borderId="32" xfId="0" applyFont="1" applyFill="1" applyBorder="1" applyAlignment="1">
      <alignment horizontal="left" vertical="top" wrapText="1"/>
    </xf>
    <xf numFmtId="0" fontId="24" fillId="2" borderId="13" xfId="0" applyFont="1" applyFill="1" applyBorder="1" applyAlignment="1">
      <alignment vertical="top" wrapText="1"/>
    </xf>
    <xf numFmtId="0" fontId="15" fillId="2" borderId="13" xfId="0" applyFont="1" applyFill="1" applyBorder="1" applyAlignment="1">
      <alignment horizontal="left" vertical="center" wrapText="1"/>
    </xf>
    <xf numFmtId="0" fontId="24" fillId="2" borderId="13" xfId="0" applyFont="1" applyFill="1" applyBorder="1" applyAlignment="1">
      <alignment horizontal="left" vertical="center" wrapText="1"/>
    </xf>
    <xf numFmtId="0" fontId="40" fillId="2" borderId="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1" fontId="26" fillId="2" borderId="5" xfId="0" applyNumberFormat="1" applyFont="1" applyFill="1" applyBorder="1" applyAlignment="1">
      <alignment horizontal="center"/>
    </xf>
    <xf numFmtId="0" fontId="85" fillId="2" borderId="5" xfId="0" applyFont="1" applyFill="1" applyBorder="1" applyAlignment="1">
      <alignment horizontal="left" vertical="top" wrapText="1"/>
    </xf>
    <xf numFmtId="0" fontId="60" fillId="2" borderId="11" xfId="0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horizontal="left" vertical="top"/>
    </xf>
    <xf numFmtId="0" fontId="24" fillId="2" borderId="5" xfId="1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166" fontId="26" fillId="2" borderId="12" xfId="0" applyNumberFormat="1" applyFont="1" applyFill="1" applyBorder="1" applyAlignment="1">
      <alignment horizontal="center" vertical="center" wrapText="1"/>
    </xf>
    <xf numFmtId="166" fontId="26" fillId="2" borderId="9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left" vertical="top" wrapText="1"/>
    </xf>
    <xf numFmtId="2" fontId="44" fillId="2" borderId="5" xfId="0" applyNumberFormat="1" applyFont="1" applyFill="1" applyBorder="1" applyAlignment="1">
      <alignment horizontal="center" vertical="top"/>
    </xf>
    <xf numFmtId="0" fontId="80" fillId="2" borderId="5" xfId="0" applyFont="1" applyFill="1" applyBorder="1" applyAlignment="1">
      <alignment vertical="center" wrapText="1"/>
    </xf>
    <xf numFmtId="166" fontId="26" fillId="2" borderId="9" xfId="0" applyNumberFormat="1" applyFont="1" applyFill="1" applyBorder="1" applyAlignment="1">
      <alignment horizontal="center" vertical="center" wrapText="1"/>
    </xf>
    <xf numFmtId="165" fontId="24" fillId="2" borderId="5" xfId="0" applyNumberFormat="1" applyFont="1" applyFill="1" applyBorder="1"/>
    <xf numFmtId="0" fontId="31" fillId="2" borderId="0" xfId="0" applyFont="1" applyFill="1" applyAlignment="1">
      <alignment vertical="center" wrapText="1"/>
    </xf>
    <xf numFmtId="0" fontId="24" fillId="2" borderId="11" xfId="0" applyFont="1" applyFill="1" applyBorder="1"/>
    <xf numFmtId="10" fontId="18" fillId="2" borderId="0" xfId="0" applyNumberFormat="1" applyFont="1" applyFill="1" applyAlignment="1">
      <alignment horizontal="center" vertical="top" wrapText="1"/>
    </xf>
    <xf numFmtId="1" fontId="24" fillId="2" borderId="5" xfId="0" applyNumberFormat="1" applyFont="1" applyFill="1" applyBorder="1" applyAlignment="1">
      <alignment horizontal="left" vertical="top" wrapText="1"/>
    </xf>
    <xf numFmtId="1" fontId="40" fillId="2" borderId="13" xfId="0" applyNumberFormat="1" applyFont="1" applyFill="1" applyBorder="1" applyAlignment="1">
      <alignment horizontal="center" vertical="top" wrapText="1"/>
    </xf>
    <xf numFmtId="0" fontId="12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top"/>
    </xf>
    <xf numFmtId="14" fontId="60" fillId="2" borderId="1" xfId="0" applyNumberFormat="1" applyFont="1" applyFill="1" applyBorder="1" applyAlignment="1">
      <alignment vertical="center" wrapText="1"/>
    </xf>
    <xf numFmtId="0" fontId="36" fillId="3" borderId="14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3" xfId="0" applyFont="1" applyFill="1" applyBorder="1" applyAlignment="1">
      <alignment horizontal="center"/>
    </xf>
    <xf numFmtId="1" fontId="60" fillId="2" borderId="0" xfId="1" applyNumberFormat="1" applyFont="1" applyFill="1" applyAlignment="1">
      <alignment horizontal="left" vertical="top" wrapText="1"/>
    </xf>
    <xf numFmtId="166" fontId="60" fillId="2" borderId="0" xfId="1" applyNumberFormat="1" applyFont="1" applyFill="1" applyAlignment="1">
      <alignment horizontal="left" vertical="top" wrapText="1"/>
    </xf>
    <xf numFmtId="166" fontId="60" fillId="2" borderId="0" xfId="1" applyNumberFormat="1" applyFont="1" applyFill="1" applyAlignment="1">
      <alignment horizontal="center" vertical="center" wrapText="1"/>
    </xf>
    <xf numFmtId="0" fontId="60" fillId="2" borderId="13" xfId="0" applyFont="1" applyFill="1" applyBorder="1" applyAlignment="1">
      <alignment horizontal="center" vertical="center" wrapText="1"/>
    </xf>
    <xf numFmtId="167" fontId="13" fillId="2" borderId="0" xfId="0" applyNumberFormat="1" applyFont="1" applyFill="1" applyAlignment="1">
      <alignment horizontal="center" vertical="top" wrapText="1"/>
    </xf>
    <xf numFmtId="167" fontId="13" fillId="2" borderId="0" xfId="0" applyNumberFormat="1" applyFont="1" applyFill="1" applyAlignment="1">
      <alignment horizontal="center"/>
    </xf>
    <xf numFmtId="0" fontId="15" fillId="2" borderId="5" xfId="0" applyFont="1" applyFill="1" applyBorder="1" applyAlignment="1">
      <alignment horizontal="left" vertical="top"/>
    </xf>
    <xf numFmtId="0" fontId="21" fillId="2" borderId="2" xfId="0" applyFont="1" applyFill="1" applyBorder="1"/>
    <xf numFmtId="0" fontId="0" fillId="2" borderId="5" xfId="0" applyFill="1" applyBorder="1"/>
    <xf numFmtId="1" fontId="61" fillId="2" borderId="7" xfId="1" applyNumberFormat="1" applyFont="1" applyFill="1" applyBorder="1" applyAlignment="1">
      <alignment horizontal="left" vertical="top" wrapText="1"/>
    </xf>
    <xf numFmtId="166" fontId="61" fillId="2" borderId="7" xfId="1" applyNumberFormat="1" applyFont="1" applyFill="1" applyBorder="1" applyAlignment="1">
      <alignment horizontal="left" vertical="top" wrapText="1"/>
    </xf>
    <xf numFmtId="166" fontId="61" fillId="2" borderId="15" xfId="1" applyNumberFormat="1" applyFont="1" applyFill="1" applyBorder="1" applyAlignment="1">
      <alignment horizontal="left" vertical="top" wrapText="1"/>
    </xf>
    <xf numFmtId="0" fontId="36" fillId="2" borderId="14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/>
    </xf>
    <xf numFmtId="0" fontId="36" fillId="2" borderId="12" xfId="0" applyFont="1" applyFill="1" applyBorder="1" applyAlignment="1">
      <alignment horizontal="center"/>
    </xf>
    <xf numFmtId="0" fontId="89" fillId="2" borderId="12" xfId="0" applyFont="1" applyFill="1" applyBorder="1" applyAlignment="1">
      <alignment horizontal="center"/>
    </xf>
    <xf numFmtId="0" fontId="89" fillId="2" borderId="0" xfId="0" applyFont="1" applyFill="1" applyAlignment="1">
      <alignment horizontal="center"/>
    </xf>
    <xf numFmtId="0" fontId="89" fillId="2" borderId="9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89" fillId="2" borderId="3" xfId="0" applyFont="1" applyFill="1" applyBorder="1" applyAlignment="1">
      <alignment horizontal="center"/>
    </xf>
    <xf numFmtId="0" fontId="89" fillId="2" borderId="1" xfId="0" applyFont="1" applyFill="1" applyBorder="1" applyAlignment="1">
      <alignment horizontal="center"/>
    </xf>
    <xf numFmtId="0" fontId="90" fillId="2" borderId="5" xfId="0" applyFont="1" applyFill="1" applyBorder="1" applyAlignment="1">
      <alignment horizontal="center" vertical="center"/>
    </xf>
    <xf numFmtId="0" fontId="90" fillId="2" borderId="11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9" fillId="2" borderId="14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vertical="top" wrapText="1"/>
    </xf>
    <xf numFmtId="0" fontId="60" fillId="2" borderId="1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2" fontId="24" fillId="2" borderId="5" xfId="0" applyNumberFormat="1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/>
    </xf>
    <xf numFmtId="1" fontId="40" fillId="2" borderId="5" xfId="0" applyNumberFormat="1" applyFont="1" applyFill="1" applyBorder="1" applyAlignment="1">
      <alignment horizontal="center" vertical="top" wrapText="1"/>
    </xf>
    <xf numFmtId="1" fontId="26" fillId="2" borderId="5" xfId="0" applyNumberFormat="1" applyFont="1" applyFill="1" applyBorder="1" applyAlignment="1">
      <alignment horizontal="center" vertical="top"/>
    </xf>
    <xf numFmtId="1" fontId="26" fillId="2" borderId="5" xfId="0" applyNumberFormat="1" applyFont="1" applyFill="1" applyBorder="1" applyAlignment="1">
      <alignment horizontal="center" vertical="top" wrapText="1"/>
    </xf>
    <xf numFmtId="2" fontId="26" fillId="2" borderId="5" xfId="0" applyNumberFormat="1" applyFont="1" applyFill="1" applyBorder="1" applyAlignment="1">
      <alignment horizontal="center" vertical="top" wrapText="1"/>
    </xf>
    <xf numFmtId="2" fontId="26" fillId="2" borderId="5" xfId="0" applyNumberFormat="1" applyFont="1" applyFill="1" applyBorder="1" applyAlignment="1">
      <alignment horizontal="center" vertical="top"/>
    </xf>
    <xf numFmtId="0" fontId="24" fillId="2" borderId="5" xfId="1" applyFont="1" applyFill="1" applyBorder="1" applyAlignment="1">
      <alignment horizontal="center" vertical="top" wrapText="1"/>
    </xf>
    <xf numFmtId="2" fontId="24" fillId="2" borderId="5" xfId="0" applyNumberFormat="1" applyFont="1" applyFill="1" applyBorder="1" applyAlignment="1">
      <alignment horizontal="center" vertical="top"/>
    </xf>
    <xf numFmtId="1" fontId="24" fillId="2" borderId="5" xfId="0" applyNumberFormat="1" applyFont="1" applyFill="1" applyBorder="1" applyAlignment="1">
      <alignment horizontal="center" vertical="top"/>
    </xf>
    <xf numFmtId="1" fontId="26" fillId="2" borderId="5" xfId="1" applyNumberFormat="1" applyFont="1" applyFill="1" applyBorder="1" applyAlignment="1">
      <alignment horizontal="center" vertical="top" wrapText="1"/>
    </xf>
    <xf numFmtId="3" fontId="26" fillId="2" borderId="5" xfId="0" applyNumberFormat="1" applyFont="1" applyFill="1" applyBorder="1" applyAlignment="1">
      <alignment horizontal="center" vertical="top"/>
    </xf>
    <xf numFmtId="166" fontId="24" fillId="2" borderId="5" xfId="0" applyNumberFormat="1" applyFont="1" applyFill="1" applyBorder="1" applyAlignment="1">
      <alignment horizontal="center" vertical="top"/>
    </xf>
    <xf numFmtId="166" fontId="75" fillId="2" borderId="5" xfId="1" applyNumberFormat="1" applyFont="1" applyFill="1" applyBorder="1" applyAlignment="1">
      <alignment horizontal="center" vertical="top" wrapText="1"/>
    </xf>
    <xf numFmtId="166" fontId="26" fillId="2" borderId="5" xfId="0" applyNumberFormat="1" applyFont="1" applyFill="1" applyBorder="1" applyAlignment="1">
      <alignment horizontal="center" vertical="top"/>
    </xf>
    <xf numFmtId="0" fontId="18" fillId="2" borderId="5" xfId="0" applyFont="1" applyFill="1" applyBorder="1" applyAlignment="1">
      <alignment horizontal="left" vertical="top" wrapText="1"/>
    </xf>
    <xf numFmtId="2" fontId="26" fillId="2" borderId="5" xfId="0" applyNumberFormat="1" applyFont="1" applyFill="1" applyBorder="1" applyAlignment="1">
      <alignment horizontal="center" vertical="center" wrapText="1"/>
    </xf>
    <xf numFmtId="2" fontId="26" fillId="2" borderId="5" xfId="0" applyNumberFormat="1" applyFont="1" applyFill="1" applyBorder="1" applyAlignment="1">
      <alignment horizontal="center" vertical="center"/>
    </xf>
    <xf numFmtId="2" fontId="18" fillId="2" borderId="3" xfId="0" applyNumberFormat="1" applyFont="1" applyFill="1" applyBorder="1" applyAlignment="1">
      <alignment horizontal="center" vertical="top" wrapText="1"/>
    </xf>
    <xf numFmtId="2" fontId="18" fillId="2" borderId="5" xfId="0" applyNumberFormat="1" applyFont="1" applyFill="1" applyBorder="1" applyAlignment="1">
      <alignment horizontal="center" vertical="top" wrapText="1"/>
    </xf>
    <xf numFmtId="2" fontId="40" fillId="2" borderId="0" xfId="0" applyNumberFormat="1" applyFont="1" applyFill="1" applyAlignment="1">
      <alignment horizontal="center" vertical="top" wrapText="1"/>
    </xf>
    <xf numFmtId="0" fontId="24" fillId="2" borderId="0" xfId="0" applyFont="1" applyFill="1" applyAlignment="1">
      <alignment horizontal="left" vertical="center" wrapText="1"/>
    </xf>
    <xf numFmtId="0" fontId="60" fillId="2" borderId="5" xfId="1" applyFont="1" applyFill="1" applyBorder="1" applyAlignment="1">
      <alignment horizontal="center" vertical="top" wrapText="1"/>
    </xf>
    <xf numFmtId="1" fontId="61" fillId="2" borderId="5" xfId="1" applyNumberFormat="1" applyFont="1" applyFill="1" applyBorder="1" applyAlignment="1">
      <alignment horizontal="center" vertical="top" wrapText="1"/>
    </xf>
    <xf numFmtId="166" fontId="40" fillId="2" borderId="5" xfId="1" applyNumberFormat="1" applyFont="1" applyFill="1" applyBorder="1" applyAlignment="1">
      <alignment horizontal="center" vertical="top" wrapText="1"/>
    </xf>
    <xf numFmtId="166" fontId="61" fillId="2" borderId="5" xfId="1" applyNumberFormat="1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top" wrapText="1"/>
    </xf>
    <xf numFmtId="0" fontId="20" fillId="2" borderId="11" xfId="0" applyFont="1" applyFill="1" applyBorder="1" applyAlignment="1">
      <alignment horizontal="center" vertical="center"/>
    </xf>
    <xf numFmtId="166" fontId="60" fillId="2" borderId="5" xfId="0" applyNumberFormat="1" applyFont="1" applyFill="1" applyBorder="1" applyAlignment="1">
      <alignment horizontal="center" vertical="top" wrapText="1"/>
    </xf>
    <xf numFmtId="1" fontId="60" fillId="2" borderId="5" xfId="0" applyNumberFormat="1" applyFont="1" applyFill="1" applyBorder="1" applyAlignment="1">
      <alignment horizontal="center" vertical="top" wrapText="1"/>
    </xf>
    <xf numFmtId="0" fontId="18" fillId="2" borderId="5" xfId="1" applyFont="1" applyFill="1" applyBorder="1" applyAlignment="1">
      <alignment horizontal="left" vertical="top" wrapText="1"/>
    </xf>
    <xf numFmtId="166" fontId="40" fillId="2" borderId="5" xfId="0" applyNumberFormat="1" applyFont="1" applyFill="1" applyBorder="1" applyAlignment="1">
      <alignment horizontal="center" vertical="top" wrapText="1"/>
    </xf>
    <xf numFmtId="166" fontId="26" fillId="2" borderId="5" xfId="1" applyNumberFormat="1" applyFont="1" applyFill="1" applyBorder="1" applyAlignment="1">
      <alignment horizontal="center" vertical="top" wrapText="1"/>
    </xf>
    <xf numFmtId="166" fontId="61" fillId="2" borderId="5" xfId="0" applyNumberFormat="1" applyFont="1" applyFill="1" applyBorder="1" applyAlignment="1">
      <alignment horizontal="center" vertical="top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165" fontId="26" fillId="2" borderId="5" xfId="0" applyNumberFormat="1" applyFont="1" applyFill="1" applyBorder="1" applyAlignment="1">
      <alignment horizontal="center" vertical="center" wrapText="1"/>
    </xf>
    <xf numFmtId="166" fontId="83" fillId="2" borderId="5" xfId="1" applyNumberFormat="1" applyFont="1" applyFill="1" applyBorder="1" applyAlignment="1">
      <alignment horizontal="left" vertical="top" wrapText="1"/>
    </xf>
    <xf numFmtId="0" fontId="40" fillId="2" borderId="5" xfId="1" applyFont="1" applyFill="1" applyBorder="1" applyAlignment="1">
      <alignment horizontal="center" vertical="top" wrapText="1"/>
    </xf>
    <xf numFmtId="0" fontId="61" fillId="2" borderId="5" xfId="1" applyFont="1" applyFill="1" applyBorder="1" applyAlignment="1">
      <alignment horizontal="center" vertical="top" wrapText="1"/>
    </xf>
    <xf numFmtId="1" fontId="60" fillId="2" borderId="14" xfId="1" applyNumberFormat="1" applyFont="1" applyFill="1" applyBorder="1" applyAlignment="1">
      <alignment horizontal="center" vertical="top" wrapText="1"/>
    </xf>
    <xf numFmtId="166" fontId="83" fillId="2" borderId="14" xfId="1" applyNumberFormat="1" applyFont="1" applyFill="1" applyBorder="1" applyAlignment="1">
      <alignment horizontal="left" vertical="top" wrapText="1"/>
    </xf>
    <xf numFmtId="1" fontId="75" fillId="2" borderId="14" xfId="1" applyNumberFormat="1" applyFont="1" applyFill="1" applyBorder="1" applyAlignment="1">
      <alignment horizontal="center" vertical="center" wrapText="1"/>
    </xf>
    <xf numFmtId="166" fontId="75" fillId="2" borderId="14" xfId="1" applyNumberFormat="1" applyFont="1" applyFill="1" applyBorder="1" applyAlignment="1">
      <alignment horizontal="center" vertical="center" wrapText="1"/>
    </xf>
    <xf numFmtId="166" fontId="75" fillId="2" borderId="4" xfId="1" applyNumberFormat="1" applyFont="1" applyFill="1" applyBorder="1" applyAlignment="1">
      <alignment horizontal="center" vertical="center" wrapText="1"/>
    </xf>
    <xf numFmtId="166" fontId="41" fillId="2" borderId="5" xfId="1" applyNumberFormat="1" applyFont="1" applyFill="1" applyBorder="1" applyAlignment="1">
      <alignment horizontal="center" vertical="top" wrapText="1"/>
    </xf>
    <xf numFmtId="0" fontId="60" fillId="2" borderId="14" xfId="1" applyFont="1" applyFill="1" applyBorder="1" applyAlignment="1">
      <alignment horizontal="center" vertical="top" wrapText="1"/>
    </xf>
    <xf numFmtId="166" fontId="41" fillId="2" borderId="14" xfId="1" applyNumberFormat="1" applyFont="1" applyFill="1" applyBorder="1" applyAlignment="1">
      <alignment horizontal="center" vertical="top" wrapText="1"/>
    </xf>
    <xf numFmtId="1" fontId="60" fillId="2" borderId="14" xfId="1" applyNumberFormat="1" applyFont="1" applyFill="1" applyBorder="1" applyAlignment="1">
      <alignment horizontal="left" vertical="top" wrapText="1"/>
    </xf>
    <xf numFmtId="166" fontId="45" fillId="2" borderId="14" xfId="1" applyNumberFormat="1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vertical="top" wrapText="1"/>
    </xf>
    <xf numFmtId="0" fontId="18" fillId="2" borderId="5" xfId="0" applyFont="1" applyFill="1" applyBorder="1" applyAlignment="1">
      <alignment horizontal="left" vertical="top"/>
    </xf>
    <xf numFmtId="166" fontId="45" fillId="2" borderId="5" xfId="1" applyNumberFormat="1" applyFont="1" applyFill="1" applyBorder="1" applyAlignment="1">
      <alignment horizontal="center" vertical="top" wrapText="1"/>
    </xf>
    <xf numFmtId="166" fontId="60" fillId="2" borderId="9" xfId="1" applyNumberFormat="1" applyFont="1" applyFill="1" applyBorder="1" applyAlignment="1">
      <alignment horizontal="left" vertical="top" wrapText="1"/>
    </xf>
    <xf numFmtId="166" fontId="83" fillId="2" borderId="0" xfId="1" applyNumberFormat="1" applyFont="1" applyFill="1" applyAlignment="1">
      <alignment horizontal="left" vertical="top" wrapText="1"/>
    </xf>
    <xf numFmtId="166" fontId="40" fillId="2" borderId="0" xfId="1" applyNumberFormat="1" applyFont="1" applyFill="1" applyAlignment="1">
      <alignment horizontal="center" vertical="top" wrapText="1"/>
    </xf>
    <xf numFmtId="1" fontId="61" fillId="2" borderId="0" xfId="1" applyNumberFormat="1" applyFont="1" applyFill="1" applyAlignment="1">
      <alignment horizontal="center" vertical="top" wrapText="1"/>
    </xf>
    <xf numFmtId="166" fontId="61" fillId="2" borderId="0" xfId="1" applyNumberFormat="1" applyFont="1" applyFill="1" applyAlignment="1">
      <alignment horizontal="center" vertical="top" wrapText="1"/>
    </xf>
    <xf numFmtId="1" fontId="61" fillId="2" borderId="6" xfId="1" applyNumberFormat="1" applyFont="1" applyFill="1" applyBorder="1" applyAlignment="1">
      <alignment horizontal="center" vertical="top" wrapText="1"/>
    </xf>
    <xf numFmtId="165" fontId="26" fillId="2" borderId="5" xfId="0" applyNumberFormat="1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166" fontId="61" fillId="2" borderId="4" xfId="1" applyNumberFormat="1" applyFont="1" applyFill="1" applyBorder="1" applyAlignment="1">
      <alignment horizontal="left" vertical="top" wrapText="1"/>
    </xf>
    <xf numFmtId="166" fontId="83" fillId="2" borderId="7" xfId="1" applyNumberFormat="1" applyFont="1" applyFill="1" applyBorder="1" applyAlignment="1">
      <alignment horizontal="left" vertical="top" wrapText="1"/>
    </xf>
    <xf numFmtId="1" fontId="75" fillId="2" borderId="7" xfId="1" applyNumberFormat="1" applyFont="1" applyFill="1" applyBorder="1" applyAlignment="1">
      <alignment horizontal="center" vertical="center" wrapText="1"/>
    </xf>
    <xf numFmtId="166" fontId="75" fillId="2" borderId="7" xfId="1" applyNumberFormat="1" applyFont="1" applyFill="1" applyBorder="1" applyAlignment="1">
      <alignment horizontal="center" vertical="center" wrapText="1"/>
    </xf>
    <xf numFmtId="2" fontId="60" fillId="2" borderId="5" xfId="0" applyNumberFormat="1" applyFont="1" applyFill="1" applyBorder="1" applyAlignment="1">
      <alignment horizontal="center" vertical="center" wrapText="1"/>
    </xf>
    <xf numFmtId="166" fontId="83" fillId="2" borderId="15" xfId="1" applyNumberFormat="1" applyFont="1" applyFill="1" applyBorder="1" applyAlignment="1">
      <alignment horizontal="left" vertical="center" wrapText="1"/>
    </xf>
    <xf numFmtId="2" fontId="60" fillId="2" borderId="5" xfId="0" applyNumberFormat="1" applyFont="1" applyFill="1" applyBorder="1" applyAlignment="1">
      <alignment horizontal="center" vertical="top" wrapText="1"/>
    </xf>
    <xf numFmtId="0" fontId="75" fillId="2" borderId="5" xfId="0" applyFont="1" applyFill="1" applyBorder="1" applyAlignment="1">
      <alignment vertical="center"/>
    </xf>
    <xf numFmtId="2" fontId="61" fillId="2" borderId="5" xfId="0" applyNumberFormat="1" applyFont="1" applyFill="1" applyBorder="1" applyAlignment="1">
      <alignment horizontal="center" vertical="center" wrapText="1"/>
    </xf>
    <xf numFmtId="2" fontId="60" fillId="2" borderId="32" xfId="0" applyNumberFormat="1" applyFont="1" applyFill="1" applyBorder="1" applyAlignment="1">
      <alignment horizontal="center" vertical="center" wrapText="1"/>
    </xf>
    <xf numFmtId="0" fontId="60" fillId="2" borderId="32" xfId="0" applyFont="1" applyFill="1" applyBorder="1" applyAlignment="1">
      <alignment horizontal="center" vertical="center" wrapText="1"/>
    </xf>
    <xf numFmtId="0" fontId="61" fillId="2" borderId="5" xfId="0" applyFont="1" applyFill="1" applyBorder="1" applyAlignment="1">
      <alignment vertical="center"/>
    </xf>
    <xf numFmtId="0" fontId="41" fillId="2" borderId="5" xfId="0" applyFont="1" applyFill="1" applyBorder="1" applyAlignment="1">
      <alignment horizontal="center" vertical="top" wrapText="1"/>
    </xf>
    <xf numFmtId="166" fontId="60" fillId="2" borderId="32" xfId="0" applyNumberFormat="1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top" wrapText="1"/>
    </xf>
    <xf numFmtId="166" fontId="24" fillId="2" borderId="32" xfId="0" applyNumberFormat="1" applyFont="1" applyFill="1" applyBorder="1" applyAlignment="1">
      <alignment horizontal="center" vertical="top" wrapText="1"/>
    </xf>
    <xf numFmtId="0" fontId="83" fillId="2" borderId="5" xfId="0" applyFont="1" applyFill="1" applyBorder="1" applyAlignment="1">
      <alignment vertical="center"/>
    </xf>
    <xf numFmtId="0" fontId="75" fillId="2" borderId="5" xfId="0" applyFont="1" applyFill="1" applyBorder="1" applyAlignment="1">
      <alignment horizontal="center" vertical="center" wrapText="1"/>
    </xf>
    <xf numFmtId="166" fontId="75" fillId="2" borderId="5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top" wrapText="1"/>
    </xf>
    <xf numFmtId="0" fontId="12" fillId="2" borderId="14" xfId="0" applyFont="1" applyFill="1" applyBorder="1" applyAlignment="1">
      <alignment horizontal="center" vertical="top" wrapText="1"/>
    </xf>
    <xf numFmtId="0" fontId="40" fillId="2" borderId="14" xfId="0" applyFont="1" applyFill="1" applyBorder="1" applyAlignment="1">
      <alignment horizontal="center" vertical="top" wrapText="1"/>
    </xf>
    <xf numFmtId="1" fontId="12" fillId="2" borderId="5" xfId="0" applyNumberFormat="1" applyFont="1" applyFill="1" applyBorder="1" applyAlignment="1">
      <alignment horizontal="center" vertical="center" wrapText="1"/>
    </xf>
    <xf numFmtId="165" fontId="26" fillId="2" borderId="11" xfId="0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top" wrapText="1"/>
    </xf>
    <xf numFmtId="0" fontId="24" fillId="2" borderId="13" xfId="0" applyFont="1" applyFill="1" applyBorder="1" applyAlignment="1">
      <alignment horizontal="center" vertical="top"/>
    </xf>
    <xf numFmtId="166" fontId="26" fillId="2" borderId="5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top" wrapText="1"/>
    </xf>
    <xf numFmtId="0" fontId="26" fillId="2" borderId="10" xfId="0" applyFont="1" applyFill="1" applyBorder="1" applyAlignment="1">
      <alignment horizontal="center" vertical="top" wrapText="1"/>
    </xf>
    <xf numFmtId="2" fontId="15" fillId="2" borderId="5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165" fontId="12" fillId="2" borderId="10" xfId="0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/>
    </xf>
    <xf numFmtId="165" fontId="24" fillId="2" borderId="5" xfId="0" applyNumberFormat="1" applyFont="1" applyFill="1" applyBorder="1" applyAlignment="1">
      <alignment horizontal="center" vertical="top" wrapText="1"/>
    </xf>
    <xf numFmtId="165" fontId="24" fillId="2" borderId="5" xfId="0" applyNumberFormat="1" applyFont="1" applyFill="1" applyBorder="1" applyAlignment="1">
      <alignment horizontal="center" vertical="top"/>
    </xf>
    <xf numFmtId="1" fontId="26" fillId="2" borderId="5" xfId="0" applyNumberFormat="1" applyFont="1" applyFill="1" applyBorder="1" applyAlignment="1">
      <alignment horizontal="center" vertical="center" wrapText="1"/>
    </xf>
    <xf numFmtId="2" fontId="24" fillId="2" borderId="11" xfId="0" applyNumberFormat="1" applyFont="1" applyFill="1" applyBorder="1" applyAlignment="1">
      <alignment horizontal="center" vertical="top" wrapText="1"/>
    </xf>
    <xf numFmtId="2" fontId="40" fillId="2" borderId="5" xfId="0" applyNumberFormat="1" applyFont="1" applyFill="1" applyBorder="1" applyAlignment="1">
      <alignment horizontal="center" vertical="top" wrapText="1"/>
    </xf>
    <xf numFmtId="0" fontId="26" fillId="2" borderId="17" xfId="0" applyFont="1" applyFill="1" applyBorder="1" applyAlignment="1">
      <alignment horizontal="center" vertical="center" wrapText="1"/>
    </xf>
    <xf numFmtId="2" fontId="26" fillId="2" borderId="17" xfId="0" applyNumberFormat="1" applyFont="1" applyFill="1" applyBorder="1" applyAlignment="1">
      <alignment horizontal="center" vertical="center" wrapText="1"/>
    </xf>
    <xf numFmtId="2" fontId="26" fillId="2" borderId="11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 wrapText="1"/>
    </xf>
    <xf numFmtId="166" fontId="60" fillId="2" borderId="5" xfId="0" applyNumberFormat="1" applyFont="1" applyFill="1" applyBorder="1" applyAlignment="1">
      <alignment horizontal="center" vertical="top"/>
    </xf>
    <xf numFmtId="0" fontId="24" fillId="4" borderId="27" xfId="0" applyFont="1" applyFill="1" applyBorder="1" applyAlignment="1">
      <alignment horizontal="left" vertical="top" wrapText="1"/>
    </xf>
    <xf numFmtId="168" fontId="60" fillId="2" borderId="5" xfId="0" applyNumberFormat="1" applyFont="1" applyFill="1" applyBorder="1" applyAlignment="1">
      <alignment horizontal="center" vertical="top" wrapText="1"/>
    </xf>
    <xf numFmtId="166" fontId="26" fillId="2" borderId="3" xfId="0" applyNumberFormat="1" applyFont="1" applyFill="1" applyBorder="1" applyAlignment="1">
      <alignment horizontal="center" vertical="center"/>
    </xf>
    <xf numFmtId="166" fontId="26" fillId="2" borderId="11" xfId="0" applyNumberFormat="1" applyFont="1" applyFill="1" applyBorder="1" applyAlignment="1">
      <alignment horizontal="center" vertical="center"/>
    </xf>
    <xf numFmtId="2" fontId="26" fillId="2" borderId="0" xfId="0" applyNumberFormat="1" applyFont="1" applyFill="1" applyAlignment="1">
      <alignment horizontal="center" vertical="center"/>
    </xf>
    <xf numFmtId="0" fontId="24" fillId="2" borderId="14" xfId="0" applyFont="1" applyFill="1" applyBorder="1" applyAlignment="1">
      <alignment horizontal="center" vertical="top"/>
    </xf>
    <xf numFmtId="168" fontId="24" fillId="2" borderId="5" xfId="0" applyNumberFormat="1" applyFont="1" applyFill="1" applyBorder="1" applyAlignment="1">
      <alignment horizontal="center" vertical="top" wrapText="1"/>
    </xf>
    <xf numFmtId="168" fontId="24" fillId="2" borderId="5" xfId="0" applyNumberFormat="1" applyFont="1" applyFill="1" applyBorder="1" applyAlignment="1">
      <alignment horizontal="center" vertical="top"/>
    </xf>
    <xf numFmtId="1" fontId="26" fillId="2" borderId="3" xfId="0" applyNumberFormat="1" applyFont="1" applyFill="1" applyBorder="1" applyAlignment="1">
      <alignment horizontal="center" vertical="center" wrapText="1"/>
    </xf>
    <xf numFmtId="166" fontId="26" fillId="2" borderId="5" xfId="1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top" wrapText="1"/>
    </xf>
    <xf numFmtId="165" fontId="60" fillId="2" borderId="5" xfId="0" applyNumberFormat="1" applyFont="1" applyFill="1" applyBorder="1" applyAlignment="1">
      <alignment horizontal="center" vertical="top" wrapText="1"/>
    </xf>
    <xf numFmtId="0" fontId="24" fillId="2" borderId="12" xfId="0" applyFont="1" applyFill="1" applyBorder="1" applyAlignment="1">
      <alignment horizontal="center" vertical="top"/>
    </xf>
    <xf numFmtId="168" fontId="26" fillId="2" borderId="5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top"/>
    </xf>
    <xf numFmtId="166" fontId="26" fillId="2" borderId="5" xfId="0" applyNumberFormat="1" applyFont="1" applyFill="1" applyBorder="1" applyAlignment="1">
      <alignment horizontal="center" vertical="top" wrapText="1"/>
    </xf>
    <xf numFmtId="165" fontId="26" fillId="2" borderId="5" xfId="0" applyNumberFormat="1" applyFont="1" applyFill="1" applyBorder="1" applyAlignment="1">
      <alignment horizontal="center" vertical="top"/>
    </xf>
    <xf numFmtId="165" fontId="26" fillId="2" borderId="5" xfId="0" applyNumberFormat="1" applyFont="1" applyFill="1" applyBorder="1" applyAlignment="1">
      <alignment horizontal="center" vertical="top" wrapText="1"/>
    </xf>
    <xf numFmtId="1" fontId="24" fillId="2" borderId="3" xfId="0" applyNumberFormat="1" applyFont="1" applyFill="1" applyBorder="1" applyAlignment="1">
      <alignment horizontal="center" vertical="top" wrapText="1"/>
    </xf>
    <xf numFmtId="165" fontId="24" fillId="2" borderId="3" xfId="0" applyNumberFormat="1" applyFont="1" applyFill="1" applyBorder="1" applyAlignment="1">
      <alignment horizontal="center" vertical="top" wrapText="1"/>
    </xf>
    <xf numFmtId="165" fontId="24" fillId="2" borderId="1" xfId="0" applyNumberFormat="1" applyFont="1" applyFill="1" applyBorder="1" applyAlignment="1">
      <alignment horizontal="center" vertical="top"/>
    </xf>
    <xf numFmtId="0" fontId="24" fillId="2" borderId="3" xfId="0" applyFont="1" applyFill="1" applyBorder="1" applyAlignment="1">
      <alignment horizontal="center" vertical="top"/>
    </xf>
    <xf numFmtId="0" fontId="26" fillId="2" borderId="14" xfId="0" applyFont="1" applyFill="1" applyBorder="1" applyAlignment="1">
      <alignment horizontal="center" vertical="top" wrapText="1"/>
    </xf>
    <xf numFmtId="1" fontId="26" fillId="2" borderId="3" xfId="0" applyNumberFormat="1" applyFont="1" applyFill="1" applyBorder="1" applyAlignment="1">
      <alignment horizontal="center" vertical="top" wrapText="1"/>
    </xf>
    <xf numFmtId="165" fontId="26" fillId="2" borderId="14" xfId="0" applyNumberFormat="1" applyFont="1" applyFill="1" applyBorder="1" applyAlignment="1">
      <alignment horizontal="center" vertical="top" wrapText="1"/>
    </xf>
    <xf numFmtId="165" fontId="26" fillId="2" borderId="4" xfId="0" applyNumberFormat="1" applyFont="1" applyFill="1" applyBorder="1" applyAlignment="1">
      <alignment horizontal="center" vertical="top"/>
    </xf>
    <xf numFmtId="0" fontId="40" fillId="2" borderId="3" xfId="0" applyFont="1" applyFill="1" applyBorder="1" applyAlignment="1">
      <alignment horizontal="center" vertical="top" wrapText="1"/>
    </xf>
    <xf numFmtId="165" fontId="24" fillId="2" borderId="11" xfId="0" applyNumberFormat="1" applyFont="1" applyFill="1" applyBorder="1" applyAlignment="1">
      <alignment horizontal="center" vertical="top"/>
    </xf>
    <xf numFmtId="0" fontId="26" fillId="2" borderId="5" xfId="0" applyFont="1" applyFill="1" applyBorder="1" applyAlignment="1">
      <alignment horizontal="center" vertical="top" wrapText="1"/>
    </xf>
    <xf numFmtId="165" fontId="26" fillId="2" borderId="11" xfId="0" applyNumberFormat="1" applyFont="1" applyFill="1" applyBorder="1" applyAlignment="1">
      <alignment horizontal="center" vertical="top"/>
    </xf>
    <xf numFmtId="0" fontId="40" fillId="2" borderId="3" xfId="0" applyFont="1" applyFill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left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65" fontId="26" fillId="2" borderId="4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top"/>
    </xf>
    <xf numFmtId="0" fontId="55" fillId="2" borderId="5" xfId="0" applyFont="1" applyFill="1" applyBorder="1" applyAlignment="1">
      <alignment horizontal="center" vertical="top" wrapText="1"/>
    </xf>
    <xf numFmtId="0" fontId="81" fillId="2" borderId="5" xfId="0" applyFont="1" applyFill="1" applyBorder="1" applyAlignment="1">
      <alignment horizontal="center" vertical="top" wrapText="1"/>
    </xf>
    <xf numFmtId="2" fontId="81" fillId="2" borderId="5" xfId="0" applyNumberFormat="1" applyFont="1" applyFill="1" applyBorder="1" applyAlignment="1">
      <alignment horizontal="center" vertical="top" wrapText="1"/>
    </xf>
    <xf numFmtId="0" fontId="81" fillId="2" borderId="5" xfId="0" applyFont="1" applyFill="1" applyBorder="1" applyAlignment="1">
      <alignment horizontal="center" vertical="top"/>
    </xf>
    <xf numFmtId="0" fontId="76" fillId="2" borderId="5" xfId="0" applyFont="1" applyFill="1" applyBorder="1" applyAlignment="1">
      <alignment horizontal="center" vertical="top" wrapText="1"/>
    </xf>
    <xf numFmtId="0" fontId="76" fillId="2" borderId="5" xfId="0" applyFont="1" applyFill="1" applyBorder="1" applyAlignment="1">
      <alignment horizontal="center" vertical="center" wrapText="1"/>
    </xf>
    <xf numFmtId="165" fontId="26" fillId="2" borderId="3" xfId="0" applyNumberFormat="1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top" wrapText="1"/>
    </xf>
    <xf numFmtId="165" fontId="81" fillId="2" borderId="5" xfId="0" applyNumberFormat="1" applyFont="1" applyFill="1" applyBorder="1" applyAlignment="1">
      <alignment horizontal="center" vertical="top" wrapText="1"/>
    </xf>
    <xf numFmtId="165" fontId="26" fillId="2" borderId="12" xfId="0" applyNumberFormat="1" applyFont="1" applyFill="1" applyBorder="1" applyAlignment="1">
      <alignment horizontal="center" vertical="center" wrapText="1"/>
    </xf>
    <xf numFmtId="165" fontId="26" fillId="2" borderId="9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1" fontId="18" fillId="2" borderId="0" xfId="0" applyNumberFormat="1" applyFont="1" applyFill="1" applyAlignment="1">
      <alignment horizontal="center" vertical="center" wrapText="1"/>
    </xf>
    <xf numFmtId="0" fontId="58" fillId="2" borderId="0" xfId="0" applyFont="1" applyFill="1" applyAlignment="1">
      <alignment horizontal="center" vertical="center" wrapText="1"/>
    </xf>
    <xf numFmtId="165" fontId="26" fillId="2" borderId="5" xfId="0" applyNumberFormat="1" applyFont="1" applyFill="1" applyBorder="1" applyAlignment="1">
      <alignment horizontal="center" vertical="center"/>
    </xf>
    <xf numFmtId="1" fontId="24" fillId="2" borderId="5" xfId="0" applyNumberFormat="1" applyFont="1" applyFill="1" applyBorder="1" applyAlignment="1">
      <alignment horizontal="center"/>
    </xf>
    <xf numFmtId="165" fontId="24" fillId="2" borderId="5" xfId="0" applyNumberFormat="1" applyFont="1" applyFill="1" applyBorder="1" applyAlignment="1">
      <alignment horizontal="center"/>
    </xf>
    <xf numFmtId="0" fontId="40" fillId="2" borderId="5" xfId="0" applyFont="1" applyFill="1" applyBorder="1"/>
    <xf numFmtId="0" fontId="24" fillId="2" borderId="11" xfId="0" applyFont="1" applyFill="1" applyBorder="1" applyAlignment="1">
      <alignment horizontal="center" vertical="top"/>
    </xf>
    <xf numFmtId="0" fontId="18" fillId="2" borderId="5" xfId="0" applyFont="1" applyFill="1" applyBorder="1" applyAlignment="1">
      <alignment horizontal="left"/>
    </xf>
    <xf numFmtId="168" fontId="24" fillId="2" borderId="11" xfId="0" applyNumberFormat="1" applyFont="1" applyFill="1" applyBorder="1" applyAlignment="1">
      <alignment horizontal="center" vertical="top"/>
    </xf>
    <xf numFmtId="168" fontId="26" fillId="2" borderId="11" xfId="0" applyNumberFormat="1" applyFont="1" applyFill="1" applyBorder="1" applyAlignment="1">
      <alignment horizontal="center" vertical="center"/>
    </xf>
    <xf numFmtId="165" fontId="24" fillId="2" borderId="11" xfId="0" applyNumberFormat="1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vertical="center" wrapText="1"/>
    </xf>
    <xf numFmtId="165" fontId="26" fillId="2" borderId="1" xfId="0" applyNumberFormat="1" applyFont="1" applyFill="1" applyBorder="1" applyAlignment="1">
      <alignment horizontal="center" vertical="center"/>
    </xf>
    <xf numFmtId="2" fontId="24" fillId="2" borderId="11" xfId="0" applyNumberFormat="1" applyFont="1" applyFill="1" applyBorder="1" applyAlignment="1">
      <alignment horizontal="center" vertical="top"/>
    </xf>
    <xf numFmtId="0" fontId="12" fillId="2" borderId="16" xfId="0" applyFont="1" applyFill="1" applyBorder="1" applyAlignment="1">
      <alignment horizontal="center" vertical="top" wrapText="1"/>
    </xf>
    <xf numFmtId="0" fontId="61" fillId="2" borderId="5" xfId="0" applyFont="1" applyFill="1" applyBorder="1" applyAlignment="1">
      <alignment horizontal="center" vertical="top" wrapText="1"/>
    </xf>
    <xf numFmtId="0" fontId="69" fillId="2" borderId="5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left" vertical="top"/>
    </xf>
    <xf numFmtId="0" fontId="40" fillId="2" borderId="12" xfId="0" applyFont="1" applyFill="1" applyBorder="1" applyAlignment="1">
      <alignment horizontal="center" vertical="center"/>
    </xf>
    <xf numFmtId="166" fontId="40" fillId="2" borderId="5" xfId="0" applyNumberFormat="1" applyFont="1" applyFill="1" applyBorder="1" applyAlignment="1">
      <alignment horizontal="center" vertical="center" wrapText="1"/>
    </xf>
    <xf numFmtId="2" fontId="40" fillId="2" borderId="5" xfId="0" applyNumberFormat="1" applyFont="1" applyFill="1" applyBorder="1" applyAlignment="1">
      <alignment horizontal="center" vertical="center" wrapText="1"/>
    </xf>
    <xf numFmtId="165" fontId="40" fillId="2" borderId="5" xfId="0" applyNumberFormat="1" applyFont="1" applyFill="1" applyBorder="1" applyAlignment="1">
      <alignment horizontal="center" vertical="center" wrapText="1"/>
    </xf>
    <xf numFmtId="1" fontId="40" fillId="2" borderId="5" xfId="1" applyNumberFormat="1" applyFont="1" applyFill="1" applyBorder="1" applyAlignment="1">
      <alignment horizontal="center" vertical="top" wrapText="1"/>
    </xf>
    <xf numFmtId="0" fontId="24" fillId="2" borderId="12" xfId="0" applyFont="1" applyFill="1" applyBorder="1" applyAlignment="1">
      <alignment horizontal="center" vertical="center" wrapText="1"/>
    </xf>
    <xf numFmtId="165" fontId="24" fillId="2" borderId="3" xfId="0" applyNumberFormat="1" applyFont="1" applyFill="1" applyBorder="1" applyAlignment="1">
      <alignment horizontal="center" vertical="top"/>
    </xf>
    <xf numFmtId="0" fontId="18" fillId="2" borderId="13" xfId="0" applyFont="1" applyFill="1" applyBorder="1" applyAlignment="1">
      <alignment horizontal="left"/>
    </xf>
    <xf numFmtId="0" fontId="26" fillId="2" borderId="13" xfId="0" applyFont="1" applyFill="1" applyBorder="1" applyAlignment="1">
      <alignment horizontal="center" vertical="center"/>
    </xf>
    <xf numFmtId="2" fontId="60" fillId="2" borderId="5" xfId="0" applyNumberFormat="1" applyFont="1" applyFill="1" applyBorder="1" applyAlignment="1">
      <alignment horizontal="center" vertical="top"/>
    </xf>
    <xf numFmtId="0" fontId="18" fillId="2" borderId="5" xfId="0" applyFont="1" applyFill="1" applyBorder="1" applyAlignment="1">
      <alignment horizontal="left" vertical="center"/>
    </xf>
    <xf numFmtId="0" fontId="69" fillId="2" borderId="5" xfId="0" applyFont="1" applyFill="1" applyBorder="1" applyAlignment="1">
      <alignment horizontal="center" vertical="top"/>
    </xf>
    <xf numFmtId="0" fontId="75" fillId="2" borderId="5" xfId="0" applyFont="1" applyFill="1" applyBorder="1" applyAlignment="1">
      <alignment horizontal="center" vertical="center"/>
    </xf>
    <xf numFmtId="2" fontId="75" fillId="2" borderId="5" xfId="0" applyNumberFormat="1" applyFont="1" applyFill="1" applyBorder="1" applyAlignment="1">
      <alignment horizontal="center" vertical="center"/>
    </xf>
    <xf numFmtId="0" fontId="60" fillId="2" borderId="14" xfId="0" applyFont="1" applyFill="1" applyBorder="1" applyAlignment="1">
      <alignment horizontal="center" vertical="top" wrapText="1"/>
    </xf>
    <xf numFmtId="2" fontId="60" fillId="2" borderId="14" xfId="0" applyNumberFormat="1" applyFont="1" applyFill="1" applyBorder="1" applyAlignment="1">
      <alignment horizontal="center" vertical="top" wrapText="1"/>
    </xf>
    <xf numFmtId="0" fontId="61" fillId="2" borderId="5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top"/>
    </xf>
    <xf numFmtId="0" fontId="69" fillId="2" borderId="3" xfId="0" applyFont="1" applyFill="1" applyBorder="1" applyAlignment="1">
      <alignment horizontal="center" vertical="top"/>
    </xf>
    <xf numFmtId="0" fontId="41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2" fontId="24" fillId="2" borderId="3" xfId="0" applyNumberFormat="1" applyFont="1" applyFill="1" applyBorder="1" applyAlignment="1">
      <alignment horizontal="center" vertical="center"/>
    </xf>
    <xf numFmtId="2" fontId="24" fillId="2" borderId="5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61" fillId="2" borderId="14" xfId="0" applyFont="1" applyFill="1" applyBorder="1" applyAlignment="1">
      <alignment horizontal="center" vertical="center" wrapText="1"/>
    </xf>
    <xf numFmtId="2" fontId="24" fillId="2" borderId="14" xfId="0" applyNumberFormat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69" fillId="2" borderId="12" xfId="0" applyFont="1" applyFill="1" applyBorder="1" applyAlignment="1">
      <alignment horizontal="center" vertical="top"/>
    </xf>
    <xf numFmtId="0" fontId="41" fillId="2" borderId="14" xfId="0" applyFont="1" applyFill="1" applyBorder="1" applyAlignment="1">
      <alignment horizontal="center" vertical="top" wrapText="1"/>
    </xf>
    <xf numFmtId="2" fontId="24" fillId="2" borderId="14" xfId="0" applyNumberFormat="1" applyFont="1" applyFill="1" applyBorder="1" applyAlignment="1">
      <alignment horizontal="center" vertical="top"/>
    </xf>
    <xf numFmtId="0" fontId="24" fillId="2" borderId="4" xfId="0" applyFont="1" applyFill="1" applyBorder="1" applyAlignment="1">
      <alignment horizontal="center" vertical="top"/>
    </xf>
    <xf numFmtId="2" fontId="60" fillId="2" borderId="5" xfId="0" applyNumberFormat="1" applyFont="1" applyFill="1" applyBorder="1" applyAlignment="1">
      <alignment horizontal="center" vertical="center"/>
    </xf>
    <xf numFmtId="2" fontId="60" fillId="2" borderId="14" xfId="0" applyNumberFormat="1" applyFont="1" applyFill="1" applyBorder="1" applyAlignment="1">
      <alignment horizontal="center" vertical="top"/>
    </xf>
    <xf numFmtId="0" fontId="61" fillId="2" borderId="14" xfId="0" applyFont="1" applyFill="1" applyBorder="1" applyAlignment="1">
      <alignment horizontal="center" vertical="center"/>
    </xf>
    <xf numFmtId="2" fontId="61" fillId="2" borderId="5" xfId="0" applyNumberFormat="1" applyFont="1" applyFill="1" applyBorder="1" applyAlignment="1">
      <alignment horizontal="center"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60" fillId="2" borderId="3" xfId="0" applyFont="1" applyFill="1" applyBorder="1" applyAlignment="1">
      <alignment horizontal="center" vertical="top"/>
    </xf>
    <xf numFmtId="0" fontId="60" fillId="2" borderId="3" xfId="0" applyFont="1" applyFill="1" applyBorder="1" applyAlignment="1">
      <alignment horizontal="center" vertical="top" wrapText="1"/>
    </xf>
    <xf numFmtId="165" fontId="26" fillId="2" borderId="14" xfId="0" applyNumberFormat="1" applyFont="1" applyFill="1" applyBorder="1" applyAlignment="1">
      <alignment horizontal="center" vertical="center" wrapText="1"/>
    </xf>
    <xf numFmtId="165" fontId="60" fillId="2" borderId="5" xfId="0" applyNumberFormat="1" applyFont="1" applyFill="1" applyBorder="1" applyAlignment="1">
      <alignment horizontal="center" vertical="top"/>
    </xf>
    <xf numFmtId="165" fontId="60" fillId="2" borderId="5" xfId="0" applyNumberFormat="1" applyFont="1" applyFill="1" applyBorder="1" applyAlignment="1">
      <alignment horizontal="center" vertical="center"/>
    </xf>
    <xf numFmtId="0" fontId="60" fillId="2" borderId="12" xfId="0" applyFont="1" applyFill="1" applyBorder="1" applyAlignment="1">
      <alignment horizontal="center" vertical="top" wrapText="1"/>
    </xf>
    <xf numFmtId="0" fontId="60" fillId="2" borderId="12" xfId="0" applyFont="1" applyFill="1" applyBorder="1" applyAlignment="1">
      <alignment horizontal="center" vertical="center" wrapText="1"/>
    </xf>
    <xf numFmtId="1" fontId="61" fillId="2" borderId="5" xfId="0" applyNumberFormat="1" applyFont="1" applyFill="1" applyBorder="1" applyAlignment="1">
      <alignment horizontal="center" vertical="top" wrapText="1"/>
    </xf>
    <xf numFmtId="2" fontId="40" fillId="2" borderId="5" xfId="0" applyNumberFormat="1" applyFont="1" applyFill="1" applyBorder="1" applyAlignment="1">
      <alignment horizontal="center" vertical="top"/>
    </xf>
    <xf numFmtId="0" fontId="13" fillId="2" borderId="1" xfId="0" applyFont="1" applyFill="1" applyBorder="1"/>
    <xf numFmtId="0" fontId="18" fillId="2" borderId="10" xfId="0" applyFont="1" applyFill="1" applyBorder="1" applyAlignment="1">
      <alignment vertical="center"/>
    </xf>
    <xf numFmtId="165" fontId="24" fillId="2" borderId="14" xfId="0" applyNumberFormat="1" applyFont="1" applyFill="1" applyBorder="1" applyAlignment="1">
      <alignment horizontal="center" vertical="top" wrapText="1"/>
    </xf>
    <xf numFmtId="165" fontId="24" fillId="2" borderId="4" xfId="0" applyNumberFormat="1" applyFont="1" applyFill="1" applyBorder="1" applyAlignment="1">
      <alignment horizontal="center" vertical="top"/>
    </xf>
    <xf numFmtId="0" fontId="18" fillId="2" borderId="13" xfId="0" applyFont="1" applyFill="1" applyBorder="1" applyAlignment="1">
      <alignment vertical="top" wrapText="1"/>
    </xf>
    <xf numFmtId="1" fontId="26" fillId="2" borderId="5" xfId="1" applyNumberFormat="1" applyFont="1" applyFill="1" applyBorder="1" applyAlignment="1">
      <alignment horizontal="center" vertical="center" wrapText="1"/>
    </xf>
    <xf numFmtId="1" fontId="12" fillId="2" borderId="5" xfId="1" applyNumberFormat="1" applyFont="1" applyFill="1" applyBorder="1" applyAlignment="1">
      <alignment horizontal="center" vertical="top" wrapText="1"/>
    </xf>
    <xf numFmtId="166" fontId="12" fillId="2" borderId="5" xfId="1" applyNumberFormat="1" applyFont="1" applyFill="1" applyBorder="1" applyAlignment="1">
      <alignment horizontal="center" vertical="top" wrapText="1"/>
    </xf>
    <xf numFmtId="165" fontId="12" fillId="2" borderId="14" xfId="0" applyNumberFormat="1" applyFont="1" applyFill="1" applyBorder="1" applyAlignment="1">
      <alignment horizontal="center" vertical="top" wrapText="1"/>
    </xf>
    <xf numFmtId="165" fontId="12" fillId="2" borderId="4" xfId="0" applyNumberFormat="1" applyFont="1" applyFill="1" applyBorder="1" applyAlignment="1">
      <alignment horizontal="center" vertical="top"/>
    </xf>
    <xf numFmtId="165" fontId="24" fillId="2" borderId="5" xfId="2" applyNumberFormat="1" applyFont="1" applyFill="1" applyBorder="1" applyAlignment="1">
      <alignment horizontal="center" vertical="top" wrapText="1"/>
    </xf>
    <xf numFmtId="165" fontId="24" fillId="2" borderId="5" xfId="2" applyNumberFormat="1" applyFont="1" applyFill="1" applyBorder="1" applyAlignment="1">
      <alignment horizontal="center" vertical="top"/>
    </xf>
    <xf numFmtId="165" fontId="24" fillId="2" borderId="5" xfId="1" applyNumberFormat="1" applyFont="1" applyFill="1" applyBorder="1" applyAlignment="1">
      <alignment horizontal="center" vertical="top" wrapText="1"/>
    </xf>
    <xf numFmtId="165" fontId="24" fillId="2" borderId="11" xfId="1" applyNumberFormat="1" applyFont="1" applyFill="1" applyBorder="1" applyAlignment="1">
      <alignment horizontal="center" vertical="top"/>
    </xf>
    <xf numFmtId="0" fontId="24" fillId="2" borderId="5" xfId="1" applyFont="1" applyFill="1" applyBorder="1" applyAlignment="1">
      <alignment horizontal="center" vertical="top"/>
    </xf>
    <xf numFmtId="0" fontId="26" fillId="2" borderId="3" xfId="0" applyFont="1" applyFill="1" applyBorder="1" applyAlignment="1">
      <alignment horizontal="center"/>
    </xf>
    <xf numFmtId="165" fontId="26" fillId="2" borderId="3" xfId="0" applyNumberFormat="1" applyFont="1" applyFill="1" applyBorder="1" applyAlignment="1">
      <alignment horizontal="center"/>
    </xf>
    <xf numFmtId="1" fontId="75" fillId="2" borderId="3" xfId="0" applyNumberFormat="1" applyFont="1" applyFill="1" applyBorder="1" applyAlignment="1">
      <alignment horizontal="center" vertical="center" wrapText="1"/>
    </xf>
    <xf numFmtId="0" fontId="73" fillId="2" borderId="9" xfId="0" applyFont="1" applyFill="1" applyBorder="1"/>
    <xf numFmtId="0" fontId="74" fillId="2" borderId="6" xfId="0" applyFont="1" applyFill="1" applyBorder="1" applyAlignment="1">
      <alignment horizontal="center"/>
    </xf>
    <xf numFmtId="1" fontId="26" fillId="2" borderId="17" xfId="0" applyNumberFormat="1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top" wrapText="1"/>
    </xf>
    <xf numFmtId="49" fontId="24" fillId="2" borderId="5" xfId="0" applyNumberFormat="1" applyFont="1" applyFill="1" applyBorder="1" applyAlignment="1">
      <alignment horizontal="center" vertical="top"/>
    </xf>
    <xf numFmtId="0" fontId="45" fillId="2" borderId="6" xfId="0" applyFont="1" applyFill="1" applyBorder="1" applyAlignment="1">
      <alignment horizontal="center" vertical="top" wrapText="1"/>
    </xf>
    <xf numFmtId="1" fontId="26" fillId="2" borderId="14" xfId="0" applyNumberFormat="1" applyFont="1" applyFill="1" applyBorder="1" applyAlignment="1">
      <alignment horizontal="center" vertical="center" wrapText="1"/>
    </xf>
    <xf numFmtId="1" fontId="75" fillId="2" borderId="5" xfId="0" applyNumberFormat="1" applyFont="1" applyFill="1" applyBorder="1" applyAlignment="1">
      <alignment horizontal="center" vertical="center" wrapText="1"/>
    </xf>
    <xf numFmtId="165" fontId="75" fillId="2" borderId="5" xfId="0" applyNumberFormat="1" applyFont="1" applyFill="1" applyBorder="1" applyAlignment="1">
      <alignment horizontal="center" vertical="center" wrapText="1"/>
    </xf>
    <xf numFmtId="165" fontId="75" fillId="2" borderId="5" xfId="0" applyNumberFormat="1" applyFont="1" applyFill="1" applyBorder="1" applyAlignment="1">
      <alignment horizontal="center" vertical="center"/>
    </xf>
    <xf numFmtId="168" fontId="60" fillId="2" borderId="11" xfId="0" applyNumberFormat="1" applyFont="1" applyFill="1" applyBorder="1" applyAlignment="1">
      <alignment horizontal="center" vertical="top" wrapText="1"/>
    </xf>
    <xf numFmtId="168" fontId="75" fillId="2" borderId="11" xfId="0" applyNumberFormat="1" applyFont="1" applyFill="1" applyBorder="1" applyAlignment="1">
      <alignment horizontal="center" vertical="top" wrapText="1"/>
    </xf>
    <xf numFmtId="0" fontId="12" fillId="2" borderId="0" xfId="0" applyFont="1" applyFill="1" applyAlignment="1">
      <alignment wrapText="1"/>
    </xf>
    <xf numFmtId="0" fontId="18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top" wrapText="1"/>
    </xf>
    <xf numFmtId="2" fontId="26" fillId="2" borderId="11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165" fontId="24" fillId="2" borderId="3" xfId="0" applyNumberFormat="1" applyFont="1" applyFill="1" applyBorder="1" applyAlignment="1">
      <alignment horizontal="center" vertical="center" wrapText="1"/>
    </xf>
    <xf numFmtId="165" fontId="24" fillId="2" borderId="1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center" vertical="center"/>
    </xf>
    <xf numFmtId="166" fontId="24" fillId="2" borderId="11" xfId="0" applyNumberFormat="1" applyFont="1" applyFill="1" applyBorder="1" applyAlignment="1">
      <alignment horizontal="center" vertical="top"/>
    </xf>
    <xf numFmtId="166" fontId="26" fillId="2" borderId="1" xfId="0" applyNumberFormat="1" applyFont="1" applyFill="1" applyBorder="1" applyAlignment="1">
      <alignment horizontal="center" vertical="center"/>
    </xf>
    <xf numFmtId="167" fontId="24" fillId="2" borderId="5" xfId="0" applyNumberFormat="1" applyFont="1" applyFill="1" applyBorder="1" applyAlignment="1">
      <alignment horizontal="center" vertical="top" wrapText="1"/>
    </xf>
    <xf numFmtId="167" fontId="24" fillId="2" borderId="5" xfId="0" applyNumberFormat="1" applyFont="1" applyFill="1" applyBorder="1" applyAlignment="1">
      <alignment horizontal="center" vertical="top"/>
    </xf>
    <xf numFmtId="0" fontId="26" fillId="2" borderId="13" xfId="0" applyFont="1" applyFill="1" applyBorder="1" applyAlignment="1">
      <alignment horizontal="center" vertical="center" wrapText="1"/>
    </xf>
    <xf numFmtId="167" fontId="26" fillId="2" borderId="3" xfId="0" applyNumberFormat="1" applyFont="1" applyFill="1" applyBorder="1" applyAlignment="1">
      <alignment horizontal="center" vertical="center" wrapText="1"/>
    </xf>
    <xf numFmtId="167" fontId="26" fillId="2" borderId="3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top"/>
    </xf>
    <xf numFmtId="2" fontId="24" fillId="2" borderId="3" xfId="0" applyNumberFormat="1" applyFont="1" applyFill="1" applyBorder="1" applyAlignment="1">
      <alignment horizontal="center" vertical="top" wrapText="1"/>
    </xf>
    <xf numFmtId="2" fontId="15" fillId="2" borderId="5" xfId="0" applyNumberFormat="1" applyFont="1" applyFill="1" applyBorder="1" applyAlignment="1">
      <alignment horizontal="center" vertical="top"/>
    </xf>
    <xf numFmtId="165" fontId="15" fillId="2" borderId="5" xfId="0" applyNumberFormat="1" applyFont="1" applyFill="1" applyBorder="1" applyAlignment="1">
      <alignment horizontal="center" vertical="top" wrapText="1"/>
    </xf>
    <xf numFmtId="0" fontId="24" fillId="2" borderId="4" xfId="0" applyFont="1" applyFill="1" applyBorder="1" applyAlignment="1">
      <alignment horizontal="center" vertical="top" wrapText="1"/>
    </xf>
    <xf numFmtId="165" fontId="12" fillId="2" borderId="5" xfId="0" applyNumberFormat="1" applyFont="1" applyFill="1" applyBorder="1" applyAlignment="1">
      <alignment horizontal="center" vertical="top"/>
    </xf>
    <xf numFmtId="0" fontId="80" fillId="2" borderId="14" xfId="0" applyFont="1" applyFill="1" applyBorder="1" applyAlignment="1">
      <alignment horizontal="center" vertical="top" wrapText="1"/>
    </xf>
    <xf numFmtId="165" fontId="80" fillId="2" borderId="14" xfId="0" applyNumberFormat="1" applyFont="1" applyFill="1" applyBorder="1" applyAlignment="1">
      <alignment horizontal="center" vertical="top" wrapText="1"/>
    </xf>
    <xf numFmtId="165" fontId="80" fillId="2" borderId="14" xfId="0" applyNumberFormat="1" applyFont="1" applyFill="1" applyBorder="1" applyAlignment="1">
      <alignment horizontal="center" vertical="top"/>
    </xf>
    <xf numFmtId="0" fontId="80" fillId="2" borderId="14" xfId="0" applyFont="1" applyFill="1" applyBorder="1" applyAlignment="1">
      <alignment horizontal="center" vertical="top"/>
    </xf>
    <xf numFmtId="165" fontId="80" fillId="2" borderId="5" xfId="0" applyNumberFormat="1" applyFont="1" applyFill="1" applyBorder="1" applyAlignment="1">
      <alignment horizontal="center" vertical="top" wrapText="1"/>
    </xf>
    <xf numFmtId="165" fontId="80" fillId="2" borderId="5" xfId="0" applyNumberFormat="1" applyFont="1" applyFill="1" applyBorder="1" applyAlignment="1">
      <alignment horizontal="center" vertical="top"/>
    </xf>
    <xf numFmtId="0" fontId="80" fillId="2" borderId="5" xfId="0" applyFont="1" applyFill="1" applyBorder="1" applyAlignment="1">
      <alignment horizontal="center" vertical="top"/>
    </xf>
    <xf numFmtId="0" fontId="40" fillId="2" borderId="5" xfId="0" applyFont="1" applyFill="1" applyBorder="1" applyAlignment="1">
      <alignment horizontal="center"/>
    </xf>
    <xf numFmtId="165" fontId="40" fillId="2" borderId="11" xfId="0" applyNumberFormat="1" applyFont="1" applyFill="1" applyBorder="1" applyAlignment="1">
      <alignment horizontal="center" vertical="top"/>
    </xf>
    <xf numFmtId="0" fontId="18" fillId="2" borderId="9" xfId="0" applyFont="1" applyFill="1" applyBorder="1" applyAlignment="1">
      <alignment horizontal="left" vertical="top" wrapText="1"/>
    </xf>
    <xf numFmtId="1" fontId="40" fillId="2" borderId="0" xfId="0" applyNumberFormat="1" applyFont="1" applyFill="1" applyAlignment="1">
      <alignment horizontal="center" vertical="top" wrapText="1"/>
    </xf>
    <xf numFmtId="0" fontId="40" fillId="2" borderId="0" xfId="0" applyFont="1" applyFill="1" applyAlignment="1">
      <alignment horizontal="center" vertical="top"/>
    </xf>
    <xf numFmtId="165" fontId="40" fillId="2" borderId="0" xfId="0" applyNumberFormat="1" applyFont="1" applyFill="1" applyAlignment="1">
      <alignment horizontal="center" vertical="top"/>
    </xf>
    <xf numFmtId="0" fontId="40" fillId="2" borderId="6" xfId="0" applyFont="1" applyFill="1" applyBorder="1" applyAlignment="1">
      <alignment horizontal="center" vertical="top"/>
    </xf>
    <xf numFmtId="0" fontId="48" fillId="2" borderId="0" xfId="0" applyFont="1" applyFill="1" applyAlignment="1">
      <alignment horizontal="left" vertical="top" wrapText="1"/>
    </xf>
    <xf numFmtId="1" fontId="40" fillId="2" borderId="11" xfId="0" applyNumberFormat="1" applyFont="1" applyFill="1" applyBorder="1" applyAlignment="1">
      <alignment horizontal="center" vertical="center"/>
    </xf>
    <xf numFmtId="165" fontId="40" fillId="2" borderId="11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top" wrapText="1"/>
    </xf>
    <xf numFmtId="165" fontId="24" fillId="2" borderId="2" xfId="0" applyNumberFormat="1" applyFont="1" applyFill="1" applyBorder="1" applyAlignment="1">
      <alignment horizontal="center" vertical="top" wrapText="1"/>
    </xf>
    <xf numFmtId="0" fontId="82" fillId="2" borderId="5" xfId="0" applyFont="1" applyFill="1" applyBorder="1" applyAlignment="1">
      <alignment horizontal="center" vertical="center"/>
    </xf>
    <xf numFmtId="165" fontId="40" fillId="2" borderId="5" xfId="0" applyNumberFormat="1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top" wrapText="1"/>
    </xf>
    <xf numFmtId="0" fontId="24" fillId="2" borderId="26" xfId="0" applyFont="1" applyFill="1" applyBorder="1" applyAlignment="1">
      <alignment horizontal="center" vertical="top" wrapText="1"/>
    </xf>
    <xf numFmtId="0" fontId="24" fillId="2" borderId="2" xfId="0" applyFont="1" applyFill="1" applyBorder="1" applyAlignment="1">
      <alignment horizontal="center" vertical="top" wrapText="1"/>
    </xf>
    <xf numFmtId="166" fontId="24" fillId="2" borderId="26" xfId="0" applyNumberFormat="1" applyFont="1" applyFill="1" applyBorder="1" applyAlignment="1">
      <alignment horizontal="center" vertical="top" wrapText="1"/>
    </xf>
    <xf numFmtId="166" fontId="24" fillId="2" borderId="2" xfId="0" applyNumberFormat="1" applyFont="1" applyFill="1" applyBorder="1" applyAlignment="1">
      <alignment horizontal="center" vertical="top" wrapText="1"/>
    </xf>
    <xf numFmtId="166" fontId="24" fillId="2" borderId="1" xfId="0" applyNumberFormat="1" applyFont="1" applyFill="1" applyBorder="1" applyAlignment="1">
      <alignment horizontal="center" vertical="top"/>
    </xf>
    <xf numFmtId="166" fontId="26" fillId="2" borderId="17" xfId="0" applyNumberFormat="1" applyFont="1" applyFill="1" applyBorder="1" applyAlignment="1">
      <alignment horizontal="center" vertical="center" wrapText="1"/>
    </xf>
    <xf numFmtId="166" fontId="26" fillId="2" borderId="15" xfId="0" applyNumberFormat="1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top" wrapText="1"/>
    </xf>
    <xf numFmtId="0" fontId="24" fillId="2" borderId="29" xfId="0" applyFont="1" applyFill="1" applyBorder="1" applyAlignment="1">
      <alignment horizontal="center" vertical="top" wrapText="1"/>
    </xf>
    <xf numFmtId="1" fontId="24" fillId="2" borderId="14" xfId="0" applyNumberFormat="1" applyFont="1" applyFill="1" applyBorder="1" applyAlignment="1">
      <alignment horizontal="center" vertical="top" wrapText="1"/>
    </xf>
    <xf numFmtId="2" fontId="24" fillId="2" borderId="14" xfId="0" applyNumberFormat="1" applyFont="1" applyFill="1" applyBorder="1" applyAlignment="1">
      <alignment horizontal="center" vertical="top" wrapText="1"/>
    </xf>
    <xf numFmtId="166" fontId="24" fillId="2" borderId="30" xfId="0" applyNumberFormat="1" applyFont="1" applyFill="1" applyBorder="1" applyAlignment="1">
      <alignment horizontal="center" vertical="top" wrapText="1"/>
    </xf>
    <xf numFmtId="166" fontId="24" fillId="2" borderId="29" xfId="0" applyNumberFormat="1" applyFont="1" applyFill="1" applyBorder="1" applyAlignment="1">
      <alignment horizontal="center" vertical="top" wrapText="1"/>
    </xf>
    <xf numFmtId="166" fontId="24" fillId="2" borderId="14" xfId="0" applyNumberFormat="1" applyFont="1" applyFill="1" applyBorder="1" applyAlignment="1">
      <alignment horizontal="center" vertical="top"/>
    </xf>
    <xf numFmtId="0" fontId="24" fillId="2" borderId="31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/>
    </xf>
    <xf numFmtId="49" fontId="40" fillId="2" borderId="5" xfId="0" applyNumberFormat="1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/>
    </xf>
    <xf numFmtId="165" fontId="26" fillId="2" borderId="11" xfId="0" applyNumberFormat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 vertical="top" wrapText="1"/>
    </xf>
    <xf numFmtId="0" fontId="18" fillId="2" borderId="13" xfId="0" applyFont="1" applyFill="1" applyBorder="1" applyAlignment="1">
      <alignment horizontal="left" vertical="center" wrapText="1"/>
    </xf>
    <xf numFmtId="49" fontId="40" fillId="2" borderId="14" xfId="0" applyNumberFormat="1" applyFont="1" applyFill="1" applyBorder="1" applyAlignment="1">
      <alignment horizontal="center" vertical="top" wrapText="1"/>
    </xf>
    <xf numFmtId="1" fontId="24" fillId="2" borderId="5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top"/>
    </xf>
    <xf numFmtId="0" fontId="75" fillId="2" borderId="5" xfId="0" applyFont="1" applyFill="1" applyBorder="1" applyAlignment="1">
      <alignment horizontal="center" vertical="top"/>
    </xf>
    <xf numFmtId="165" fontId="40" fillId="2" borderId="5" xfId="0" applyNumberFormat="1" applyFont="1" applyFill="1" applyBorder="1" applyAlignment="1">
      <alignment horizontal="center" vertical="top"/>
    </xf>
    <xf numFmtId="0" fontId="18" fillId="2" borderId="10" xfId="0" applyFont="1" applyFill="1" applyBorder="1" applyAlignment="1">
      <alignment horizontal="center" vertical="center"/>
    </xf>
    <xf numFmtId="166" fontId="12" fillId="2" borderId="5" xfId="0" applyNumberFormat="1" applyFont="1" applyFill="1" applyBorder="1" applyAlignment="1">
      <alignment horizontal="center" vertical="top"/>
    </xf>
    <xf numFmtId="166" fontId="12" fillId="2" borderId="11" xfId="0" applyNumberFormat="1" applyFont="1" applyFill="1" applyBorder="1" applyAlignment="1">
      <alignment horizontal="center" vertical="top"/>
    </xf>
    <xf numFmtId="0" fontId="12" fillId="2" borderId="19" xfId="0" applyFont="1" applyFill="1" applyBorder="1" applyAlignment="1">
      <alignment horizontal="center" vertical="top" wrapText="1"/>
    </xf>
    <xf numFmtId="1" fontId="26" fillId="2" borderId="3" xfId="0" applyNumberFormat="1" applyFont="1" applyFill="1" applyBorder="1" applyAlignment="1">
      <alignment horizontal="center" vertical="center"/>
    </xf>
    <xf numFmtId="0" fontId="66" fillId="2" borderId="5" xfId="0" applyFont="1" applyFill="1" applyBorder="1" applyAlignment="1">
      <alignment wrapText="1"/>
    </xf>
    <xf numFmtId="49" fontId="69" fillId="2" borderId="5" xfId="1" applyNumberFormat="1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/>
    </xf>
    <xf numFmtId="166" fontId="26" fillId="2" borderId="3" xfId="0" applyNumberFormat="1" applyFont="1" applyFill="1" applyBorder="1" applyAlignment="1">
      <alignment horizontal="center" vertical="top"/>
    </xf>
    <xf numFmtId="2" fontId="15" fillId="2" borderId="9" xfId="0" applyNumberFormat="1" applyFont="1" applyFill="1" applyBorder="1"/>
    <xf numFmtId="2" fontId="12" fillId="2" borderId="6" xfId="0" applyNumberFormat="1" applyFont="1" applyFill="1" applyBorder="1" applyAlignment="1">
      <alignment horizontal="center"/>
    </xf>
    <xf numFmtId="2" fontId="12" fillId="2" borderId="9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Alignment="1">
      <alignment vertical="top" wrapText="1"/>
    </xf>
    <xf numFmtId="2" fontId="12" fillId="2" borderId="0" xfId="0" applyNumberFormat="1" applyFont="1" applyFill="1" applyAlignment="1">
      <alignment horizontal="center" vertical="top" wrapText="1"/>
    </xf>
    <xf numFmtId="2" fontId="15" fillId="2" borderId="0" xfId="0" applyNumberFormat="1" applyFont="1" applyFill="1"/>
    <xf numFmtId="2" fontId="80" fillId="2" borderId="5" xfId="0" applyNumberFormat="1" applyFont="1" applyFill="1" applyBorder="1" applyAlignment="1">
      <alignment horizontal="center" vertical="top" wrapText="1"/>
    </xf>
    <xf numFmtId="2" fontId="12" fillId="2" borderId="5" xfId="0" applyNumberFormat="1" applyFont="1" applyFill="1" applyBorder="1" applyAlignment="1">
      <alignment horizontal="center" vertical="top" wrapText="1"/>
    </xf>
    <xf numFmtId="0" fontId="82" fillId="2" borderId="5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top" wrapText="1"/>
    </xf>
    <xf numFmtId="166" fontId="33" fillId="2" borderId="5" xfId="0" applyNumberFormat="1" applyFont="1" applyFill="1" applyBorder="1" applyAlignment="1">
      <alignment horizontal="left" vertical="top" wrapText="1"/>
    </xf>
    <xf numFmtId="1" fontId="18" fillId="2" borderId="5" xfId="1" applyNumberFormat="1" applyFont="1" applyFill="1" applyBorder="1" applyAlignment="1">
      <alignment horizontal="center" vertical="top" wrapText="1"/>
    </xf>
    <xf numFmtId="1" fontId="18" fillId="2" borderId="3" xfId="0" applyNumberFormat="1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81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2" fontId="12" fillId="2" borderId="14" xfId="0" applyNumberFormat="1" applyFont="1" applyFill="1" applyBorder="1" applyAlignment="1">
      <alignment horizontal="center" vertical="center" wrapText="1"/>
    </xf>
    <xf numFmtId="166" fontId="12" fillId="2" borderId="14" xfId="0" applyNumberFormat="1" applyFont="1" applyFill="1" applyBorder="1" applyAlignment="1">
      <alignment horizontal="center" vertical="center" wrapText="1"/>
    </xf>
    <xf numFmtId="2" fontId="81" fillId="2" borderId="14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top" wrapText="1"/>
    </xf>
    <xf numFmtId="0" fontId="12" fillId="2" borderId="13" xfId="0" applyFont="1" applyFill="1" applyBorder="1" applyAlignment="1">
      <alignment vertical="top" wrapText="1"/>
    </xf>
    <xf numFmtId="0" fontId="12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2" fontId="12" fillId="2" borderId="3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vertical="top" wrapText="1"/>
    </xf>
    <xf numFmtId="166" fontId="2" fillId="2" borderId="24" xfId="0" applyNumberFormat="1" applyFont="1" applyFill="1" applyBorder="1" applyAlignment="1">
      <alignment horizontal="center" vertical="top" wrapText="1"/>
    </xf>
    <xf numFmtId="2" fontId="2" fillId="2" borderId="14" xfId="0" applyNumberFormat="1" applyFont="1" applyFill="1" applyBorder="1" applyAlignment="1">
      <alignment horizontal="center" vertical="top" wrapText="1"/>
    </xf>
    <xf numFmtId="166" fontId="12" fillId="2" borderId="4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vertical="top" wrapText="1"/>
    </xf>
    <xf numFmtId="168" fontId="12" fillId="2" borderId="14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top" wrapText="1"/>
    </xf>
    <xf numFmtId="166" fontId="12" fillId="2" borderId="5" xfId="0" applyNumberFormat="1" applyFont="1" applyFill="1" applyBorder="1" applyAlignment="1">
      <alignment horizontal="center" vertical="center" wrapText="1"/>
    </xf>
    <xf numFmtId="168" fontId="12" fillId="2" borderId="5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top" wrapText="1"/>
    </xf>
    <xf numFmtId="166" fontId="1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top" wrapText="1"/>
    </xf>
    <xf numFmtId="166" fontId="81" fillId="2" borderId="14" xfId="0" applyNumberFormat="1" applyFont="1" applyFill="1" applyBorder="1" applyAlignment="1">
      <alignment horizontal="center" vertical="center" wrapText="1"/>
    </xf>
    <xf numFmtId="166" fontId="18" fillId="2" borderId="5" xfId="0" applyNumberFormat="1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14" xfId="0" applyFont="1" applyFill="1" applyBorder="1"/>
    <xf numFmtId="0" fontId="2" fillId="2" borderId="8" xfId="0" applyFont="1" applyFill="1" applyBorder="1" applyAlignment="1">
      <alignment horizontal="center" vertical="center"/>
    </xf>
    <xf numFmtId="167" fontId="12" fillId="2" borderId="5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167" fontId="26" fillId="2" borderId="5" xfId="0" applyNumberFormat="1" applyFont="1" applyFill="1" applyBorder="1" applyAlignment="1">
      <alignment horizontal="center" vertical="center" wrapText="1"/>
    </xf>
    <xf numFmtId="167" fontId="18" fillId="2" borderId="5" xfId="0" applyNumberFormat="1" applyFont="1" applyFill="1" applyBorder="1" applyAlignment="1">
      <alignment horizontal="center"/>
    </xf>
    <xf numFmtId="167" fontId="18" fillId="2" borderId="9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left" vertical="top"/>
    </xf>
    <xf numFmtId="0" fontId="12" fillId="2" borderId="12" xfId="0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/>
    <xf numFmtId="166" fontId="18" fillId="2" borderId="5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top" wrapText="1"/>
    </xf>
    <xf numFmtId="166" fontId="24" fillId="2" borderId="5" xfId="0" applyNumberFormat="1" applyFont="1" applyFill="1" applyBorder="1" applyAlignment="1">
      <alignment horizontal="center" vertical="center"/>
    </xf>
    <xf numFmtId="0" fontId="8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horizontal="center"/>
    </xf>
    <xf numFmtId="2" fontId="18" fillId="2" borderId="5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left" vertical="center"/>
    </xf>
    <xf numFmtId="165" fontId="12" fillId="2" borderId="14" xfId="0" applyNumberFormat="1" applyFont="1" applyFill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vertical="top" wrapText="1"/>
    </xf>
    <xf numFmtId="165" fontId="12" fillId="2" borderId="1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165" fontId="12" fillId="2" borderId="5" xfId="0" applyNumberFormat="1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/>
    </xf>
    <xf numFmtId="165" fontId="18" fillId="2" borderId="1" xfId="0" applyNumberFormat="1" applyFont="1" applyFill="1" applyBorder="1" applyAlignment="1">
      <alignment horizontal="center"/>
    </xf>
    <xf numFmtId="168" fontId="24" fillId="2" borderId="5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/>
    <xf numFmtId="0" fontId="18" fillId="2" borderId="14" xfId="0" applyFont="1" applyFill="1" applyBorder="1"/>
    <xf numFmtId="0" fontId="18" fillId="2" borderId="12" xfId="0" applyFont="1" applyFill="1" applyBorder="1" applyAlignment="1">
      <alignment horizontal="center"/>
    </xf>
    <xf numFmtId="165" fontId="18" fillId="2" borderId="12" xfId="0" applyNumberFormat="1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 vertical="center" wrapText="1"/>
    </xf>
    <xf numFmtId="165" fontId="18" fillId="2" borderId="9" xfId="0" applyNumberFormat="1" applyFont="1" applyFill="1" applyBorder="1" applyAlignment="1">
      <alignment horizontal="center"/>
    </xf>
    <xf numFmtId="0" fontId="80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top"/>
    </xf>
    <xf numFmtId="2" fontId="12" fillId="2" borderId="5" xfId="0" applyNumberFormat="1" applyFont="1" applyFill="1" applyBorder="1" applyAlignment="1">
      <alignment horizontal="center" vertical="center"/>
    </xf>
    <xf numFmtId="0" fontId="18" fillId="2" borderId="8" xfId="0" applyFont="1" applyFill="1" applyBorder="1"/>
    <xf numFmtId="0" fontId="18" fillId="2" borderId="8" xfId="0" applyFont="1" applyFill="1" applyBorder="1" applyAlignment="1">
      <alignment horizontal="center" vertical="center"/>
    </xf>
    <xf numFmtId="0" fontId="79" fillId="2" borderId="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/>
    </xf>
    <xf numFmtId="165" fontId="18" fillId="2" borderId="12" xfId="0" applyNumberFormat="1" applyFont="1" applyFill="1" applyBorder="1" applyAlignment="1">
      <alignment horizontal="center" vertical="center"/>
    </xf>
    <xf numFmtId="2" fontId="79" fillId="2" borderId="5" xfId="0" applyNumberFormat="1" applyFont="1" applyFill="1" applyBorder="1" applyAlignment="1">
      <alignment horizontal="center" vertical="center" wrapText="1"/>
    </xf>
    <xf numFmtId="165" fontId="18" fillId="2" borderId="9" xfId="0" applyNumberFormat="1" applyFont="1" applyFill="1" applyBorder="1" applyAlignment="1">
      <alignment horizontal="center" vertical="center"/>
    </xf>
    <xf numFmtId="2" fontId="80" fillId="2" borderId="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18" fillId="2" borderId="15" xfId="0" applyFont="1" applyFill="1" applyBorder="1"/>
    <xf numFmtId="2" fontId="18" fillId="2" borderId="3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68" fontId="24" fillId="2" borderId="5" xfId="0" applyNumberFormat="1" applyFont="1" applyFill="1" applyBorder="1" applyAlignment="1">
      <alignment horizontal="center" vertical="center"/>
    </xf>
    <xf numFmtId="2" fontId="12" fillId="2" borderId="14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66" fontId="12" fillId="2" borderId="5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5" fontId="2" fillId="2" borderId="14" xfId="0" applyNumberFormat="1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top" wrapText="1"/>
    </xf>
    <xf numFmtId="0" fontId="12" fillId="2" borderId="26" xfId="0" applyFont="1" applyFill="1" applyBorder="1" applyAlignment="1">
      <alignment horizontal="center" vertical="top" wrapText="1"/>
    </xf>
    <xf numFmtId="0" fontId="81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vertical="top" wrapText="1"/>
    </xf>
    <xf numFmtId="166" fontId="18" fillId="2" borderId="2" xfId="0" applyNumberFormat="1" applyFont="1" applyFill="1" applyBorder="1" applyAlignment="1">
      <alignment horizontal="center"/>
    </xf>
    <xf numFmtId="166" fontId="12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top" wrapText="1"/>
    </xf>
    <xf numFmtId="0" fontId="12" fillId="2" borderId="12" xfId="0" applyFont="1" applyFill="1" applyBorder="1" applyAlignment="1">
      <alignment horizontal="center" vertical="center" wrapText="1"/>
    </xf>
    <xf numFmtId="166" fontId="12" fillId="2" borderId="12" xfId="0" applyNumberFormat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top" wrapText="1"/>
    </xf>
    <xf numFmtId="0" fontId="20" fillId="2" borderId="0" xfId="0" applyFont="1" applyFill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76" fillId="2" borderId="1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vertical="top" wrapText="1"/>
    </xf>
    <xf numFmtId="0" fontId="12" fillId="2" borderId="23" xfId="0" applyFont="1" applyFill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horizontal="center" vertical="top" wrapText="1"/>
    </xf>
    <xf numFmtId="1" fontId="12" fillId="2" borderId="14" xfId="0" applyNumberFormat="1" applyFont="1" applyFill="1" applyBorder="1" applyAlignment="1">
      <alignment horizontal="center" vertical="top" wrapText="1"/>
    </xf>
    <xf numFmtId="166" fontId="12" fillId="2" borderId="14" xfId="0" applyNumberFormat="1" applyFont="1" applyFill="1" applyBorder="1" applyAlignment="1">
      <alignment horizontal="center" vertical="top" wrapText="1"/>
    </xf>
    <xf numFmtId="1" fontId="12" fillId="2" borderId="5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2" fontId="18" fillId="2" borderId="3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center"/>
    </xf>
    <xf numFmtId="1" fontId="20" fillId="2" borderId="11" xfId="0" applyNumberFormat="1" applyFont="1" applyFill="1" applyBorder="1" applyAlignment="1">
      <alignment horizontal="center" vertical="center"/>
    </xf>
    <xf numFmtId="2" fontId="24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top"/>
    </xf>
    <xf numFmtId="1" fontId="18" fillId="2" borderId="5" xfId="0" applyNumberFormat="1" applyFont="1" applyFill="1" applyBorder="1" applyAlignment="1">
      <alignment horizontal="center" vertical="center" wrapText="1"/>
    </xf>
    <xf numFmtId="1" fontId="20" fillId="2" borderId="11" xfId="0" applyNumberFormat="1" applyFont="1" applyFill="1" applyBorder="1" applyAlignment="1">
      <alignment horizontal="center" vertical="center" wrapText="1"/>
    </xf>
    <xf numFmtId="166" fontId="24" fillId="2" borderId="5" xfId="0" applyNumberFormat="1" applyFont="1" applyFill="1" applyBorder="1" applyAlignment="1">
      <alignment horizontal="center" vertical="center" wrapText="1"/>
    </xf>
    <xf numFmtId="2" fontId="18" fillId="2" borderId="12" xfId="0" applyNumberFormat="1" applyFont="1" applyFill="1" applyBorder="1" applyAlignment="1">
      <alignment horizontal="center"/>
    </xf>
    <xf numFmtId="166" fontId="18" fillId="2" borderId="12" xfId="0" applyNumberFormat="1" applyFont="1" applyFill="1" applyBorder="1" applyAlignment="1">
      <alignment horizontal="center"/>
    </xf>
    <xf numFmtId="166" fontId="18" fillId="2" borderId="9" xfId="0" applyNumberFormat="1" applyFont="1" applyFill="1" applyBorder="1" applyAlignment="1">
      <alignment horizontal="center"/>
    </xf>
    <xf numFmtId="1" fontId="61" fillId="2" borderId="11" xfId="1" applyNumberFormat="1" applyFont="1" applyFill="1" applyBorder="1" applyAlignment="1">
      <alignment horizontal="center" vertical="top" wrapText="1"/>
    </xf>
    <xf numFmtId="166" fontId="60" fillId="2" borderId="14" xfId="1" applyNumberFormat="1" applyFont="1" applyFill="1" applyBorder="1" applyAlignment="1">
      <alignment horizontal="left" vertical="top" wrapText="1"/>
    </xf>
    <xf numFmtId="166" fontId="60" fillId="2" borderId="14" xfId="1" applyNumberFormat="1" applyFont="1" applyFill="1" applyBorder="1" applyAlignment="1">
      <alignment horizontal="center" vertical="center" wrapText="1"/>
    </xf>
    <xf numFmtId="1" fontId="60" fillId="2" borderId="7" xfId="1" applyNumberFormat="1" applyFont="1" applyFill="1" applyBorder="1" applyAlignment="1">
      <alignment horizontal="left" vertical="top" wrapText="1"/>
    </xf>
    <xf numFmtId="166" fontId="60" fillId="2" borderId="7" xfId="1" applyNumberFormat="1" applyFont="1" applyFill="1" applyBorder="1" applyAlignment="1">
      <alignment horizontal="left" vertical="top" wrapText="1"/>
    </xf>
    <xf numFmtId="166" fontId="60" fillId="2" borderId="7" xfId="1" applyNumberFormat="1" applyFont="1" applyFill="1" applyBorder="1" applyAlignment="1">
      <alignment horizontal="center" vertical="center" wrapText="1"/>
    </xf>
    <xf numFmtId="0" fontId="63" fillId="2" borderId="3" xfId="0" applyFont="1" applyFill="1" applyBorder="1" applyAlignment="1">
      <alignment horizontal="left" vertical="top" wrapText="1"/>
    </xf>
    <xf numFmtId="0" fontId="60" fillId="2" borderId="3" xfId="0" applyFont="1" applyFill="1" applyBorder="1" applyAlignment="1">
      <alignment horizontal="left" vertical="top"/>
    </xf>
    <xf numFmtId="0" fontId="24" fillId="0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0" borderId="0" xfId="0" applyFont="1"/>
    <xf numFmtId="0" fontId="25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left" wrapText="1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6" fillId="2" borderId="15" xfId="0" applyFont="1" applyFill="1" applyBorder="1"/>
    <xf numFmtId="0" fontId="12" fillId="2" borderId="15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89" fillId="2" borderId="14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89" fillId="2" borderId="4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25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54" fillId="2" borderId="11" xfId="0" applyFont="1" applyFill="1" applyBorder="1" applyAlignment="1">
      <alignment horizontal="center"/>
    </xf>
    <xf numFmtId="0" fontId="54" fillId="2" borderId="1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7" fillId="2" borderId="0" xfId="0" applyFont="1" applyFill="1"/>
    <xf numFmtId="0" fontId="0" fillId="2" borderId="0" xfId="0" applyFill="1"/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0" fillId="2" borderId="7" xfId="0" applyFill="1" applyBorder="1"/>
    <xf numFmtId="0" fontId="9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center"/>
    </xf>
    <xf numFmtId="0" fontId="29" fillId="2" borderId="15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8" fillId="2" borderId="11" xfId="0" applyFont="1" applyFill="1" applyBorder="1"/>
    <xf numFmtId="0" fontId="18" fillId="2" borderId="13" xfId="0" applyFont="1" applyFill="1" applyBorder="1"/>
    <xf numFmtId="0" fontId="0" fillId="2" borderId="2" xfId="0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0" fillId="2" borderId="6" xfId="0" applyFill="1" applyBorder="1"/>
    <xf numFmtId="0" fontId="23" fillId="2" borderId="1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5" fillId="2" borderId="0" xfId="0" applyFont="1" applyFill="1"/>
    <xf numFmtId="0" fontId="0" fillId="0" borderId="0" xfId="0"/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8" fillId="2" borderId="5" xfId="0" applyFont="1" applyFill="1" applyBorder="1" applyAlignment="1">
      <alignment vertical="top" wrapText="1"/>
    </xf>
    <xf numFmtId="0" fontId="18" fillId="2" borderId="9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8" fillId="2" borderId="14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top" wrapText="1"/>
    </xf>
    <xf numFmtId="0" fontId="15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8" fillId="2" borderId="0" xfId="0" applyFont="1" applyFill="1"/>
    <xf numFmtId="0" fontId="21" fillId="2" borderId="0" xfId="0" applyFont="1" applyFill="1"/>
    <xf numFmtId="0" fontId="15" fillId="2" borderId="7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left" vertical="top" wrapText="1"/>
    </xf>
    <xf numFmtId="0" fontId="24" fillId="2" borderId="12" xfId="0" applyFont="1" applyFill="1" applyBorder="1" applyAlignment="1">
      <alignment horizontal="left" vertical="top" wrapText="1"/>
    </xf>
    <xf numFmtId="0" fontId="24" fillId="2" borderId="3" xfId="0" applyFont="1" applyFill="1" applyBorder="1" applyAlignment="1">
      <alignment horizontal="left" vertical="top" wrapText="1"/>
    </xf>
    <xf numFmtId="0" fontId="15" fillId="2" borderId="5" xfId="0" applyFont="1" applyFill="1" applyBorder="1"/>
    <xf numFmtId="0" fontId="0" fillId="2" borderId="5" xfId="0" applyFill="1" applyBorder="1"/>
    <xf numFmtId="0" fontId="63" fillId="2" borderId="5" xfId="0" applyFont="1" applyFill="1" applyBorder="1" applyAlignment="1">
      <alignment horizontal="center" vertical="top" wrapText="1"/>
    </xf>
    <xf numFmtId="0" fontId="86" fillId="2" borderId="0" xfId="0" applyFont="1" applyFill="1" applyAlignment="1">
      <alignment horizontal="center" vertical="top" wrapText="1"/>
    </xf>
    <xf numFmtId="0" fontId="68" fillId="2" borderId="9" xfId="0" applyFont="1" applyFill="1" applyBorder="1" applyAlignment="1">
      <alignment horizontal="center" wrapText="1"/>
    </xf>
    <xf numFmtId="0" fontId="43" fillId="2" borderId="0" xfId="0" applyFont="1" applyFill="1" applyAlignment="1">
      <alignment horizontal="center" wrapText="1"/>
    </xf>
    <xf numFmtId="1" fontId="24" fillId="2" borderId="5" xfId="0" applyNumberFormat="1" applyFont="1" applyFill="1" applyBorder="1" applyAlignment="1">
      <alignment horizontal="center" vertical="center"/>
    </xf>
    <xf numFmtId="2" fontId="24" fillId="2" borderId="14" xfId="0" applyNumberFormat="1" applyFont="1" applyFill="1" applyBorder="1" applyAlignment="1">
      <alignment horizontal="left" vertical="top" wrapText="1"/>
    </xf>
    <xf numFmtId="2" fontId="24" fillId="2" borderId="12" xfId="0" applyNumberFormat="1" applyFont="1" applyFill="1" applyBorder="1" applyAlignment="1">
      <alignment horizontal="left" vertical="top" wrapText="1"/>
    </xf>
    <xf numFmtId="2" fontId="24" fillId="2" borderId="3" xfId="0" applyNumberFormat="1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2" fillId="2" borderId="6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vertical="top" wrapText="1"/>
    </xf>
    <xf numFmtId="0" fontId="18" fillId="2" borderId="7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18" fillId="2" borderId="6" xfId="0" applyFont="1" applyFill="1" applyBorder="1" applyAlignment="1">
      <alignment horizontal="left" vertical="top" wrapText="1"/>
    </xf>
    <xf numFmtId="0" fontId="2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8" fillId="2" borderId="11" xfId="0" applyFont="1" applyFill="1" applyBorder="1" applyAlignment="1">
      <alignment vertical="top" wrapText="1"/>
    </xf>
    <xf numFmtId="0" fontId="18" fillId="2" borderId="13" xfId="0" applyFont="1" applyFill="1" applyBorder="1" applyAlignment="1">
      <alignment vertical="top" wrapText="1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18" fillId="2" borderId="5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top" wrapText="1"/>
    </xf>
    <xf numFmtId="0" fontId="24" fillId="2" borderId="12" xfId="0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horizontal="center" vertical="top" wrapText="1"/>
    </xf>
    <xf numFmtId="0" fontId="18" fillId="2" borderId="9" xfId="0" applyFont="1" applyFill="1" applyBorder="1"/>
    <xf numFmtId="0" fontId="18" fillId="2" borderId="17" xfId="0" applyFont="1" applyFill="1" applyBorder="1" applyAlignment="1">
      <alignment vertical="top" wrapText="1"/>
    </xf>
    <xf numFmtId="0" fontId="18" fillId="2" borderId="11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 wrapText="1"/>
    </xf>
    <xf numFmtId="0" fontId="18" fillId="2" borderId="10" xfId="0" applyFont="1" applyFill="1" applyBorder="1" applyAlignment="1">
      <alignment vertical="center" wrapText="1"/>
    </xf>
    <xf numFmtId="0" fontId="88" fillId="2" borderId="0" xfId="0" applyFont="1" applyFill="1" applyAlignment="1">
      <alignment horizontal="center" vertical="center" wrapText="1"/>
    </xf>
    <xf numFmtId="0" fontId="18" fillId="2" borderId="11" xfId="0" applyFont="1" applyFill="1" applyBorder="1" applyAlignment="1">
      <alignment horizontal="left" vertical="top" wrapText="1"/>
    </xf>
    <xf numFmtId="0" fontId="18" fillId="2" borderId="13" xfId="0" applyFont="1" applyFill="1" applyBorder="1" applyAlignment="1">
      <alignment horizontal="left" vertical="top" wrapText="1"/>
    </xf>
    <xf numFmtId="166" fontId="83" fillId="2" borderId="11" xfId="1" applyNumberFormat="1" applyFont="1" applyFill="1" applyBorder="1" applyAlignment="1">
      <alignment horizontal="left" vertical="center" wrapText="1"/>
    </xf>
    <xf numFmtId="166" fontId="83" fillId="2" borderId="15" xfId="1" applyNumberFormat="1" applyFont="1" applyFill="1" applyBorder="1" applyAlignment="1">
      <alignment horizontal="left" vertical="center" wrapText="1"/>
    </xf>
    <xf numFmtId="0" fontId="60" fillId="2" borderId="14" xfId="0" applyFont="1" applyFill="1" applyBorder="1" applyAlignment="1">
      <alignment horizontal="center" vertical="center"/>
    </xf>
    <xf numFmtId="0" fontId="60" fillId="2" borderId="12" xfId="0" applyFont="1" applyFill="1" applyBorder="1" applyAlignment="1">
      <alignment horizontal="center" vertical="center"/>
    </xf>
    <xf numFmtId="0" fontId="60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vertical="top" wrapText="1"/>
    </xf>
    <xf numFmtId="0" fontId="18" fillId="2" borderId="15" xfId="0" applyFont="1" applyFill="1" applyBorder="1" applyAlignment="1">
      <alignment horizontal="center" vertical="center" wrapText="1"/>
    </xf>
    <xf numFmtId="0" fontId="21" fillId="2" borderId="9" xfId="0" applyFont="1" applyFill="1" applyBorder="1"/>
    <xf numFmtId="0" fontId="18" fillId="2" borderId="5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/>
    </xf>
    <xf numFmtId="0" fontId="15" fillId="2" borderId="2" xfId="0" applyFont="1" applyFill="1" applyBorder="1"/>
    <xf numFmtId="0" fontId="18" fillId="2" borderId="5" xfId="0" applyFont="1" applyFill="1" applyBorder="1" applyAlignment="1">
      <alignment horizontal="left"/>
    </xf>
    <xf numFmtId="0" fontId="18" fillId="2" borderId="11" xfId="0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58" fillId="2" borderId="13" xfId="0" applyFont="1" applyFill="1" applyBorder="1" applyAlignment="1">
      <alignment horizontal="center" vertical="top"/>
    </xf>
    <xf numFmtId="0" fontId="24" fillId="2" borderId="14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21" fillId="2" borderId="9" xfId="0" applyFont="1" applyFill="1" applyBorder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center" vertical="top" wrapText="1"/>
    </xf>
    <xf numFmtId="0" fontId="58" fillId="2" borderId="5" xfId="0" applyFont="1" applyFill="1" applyBorder="1" applyAlignment="1">
      <alignment horizontal="center" vertical="top" wrapText="1"/>
    </xf>
    <xf numFmtId="1" fontId="18" fillId="2" borderId="0" xfId="0" applyNumberFormat="1" applyFont="1" applyFill="1" applyAlignment="1">
      <alignment horizontal="center" vertical="center" wrapText="1"/>
    </xf>
    <xf numFmtId="0" fontId="58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8" fillId="2" borderId="11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/>
    </xf>
    <xf numFmtId="0" fontId="83" fillId="2" borderId="11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24" fillId="2" borderId="5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8" fillId="2" borderId="14" xfId="0" applyFont="1" applyFill="1" applyBorder="1" applyAlignment="1">
      <alignment vertical="top" wrapText="1"/>
    </xf>
    <xf numFmtId="0" fontId="18" fillId="2" borderId="11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66" fillId="2" borderId="14" xfId="0" applyFont="1" applyFill="1" applyBorder="1" applyAlignment="1">
      <alignment horizontal="left" vertical="top" wrapText="1"/>
    </xf>
    <xf numFmtId="0" fontId="66" fillId="2" borderId="12" xfId="0" applyFont="1" applyFill="1" applyBorder="1" applyAlignment="1">
      <alignment horizontal="left" vertical="top" wrapText="1"/>
    </xf>
    <xf numFmtId="0" fontId="66" fillId="2" borderId="3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39" fillId="2" borderId="6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left"/>
    </xf>
    <xf numFmtId="0" fontId="0" fillId="2" borderId="13" xfId="0" applyFill="1" applyBorder="1"/>
    <xf numFmtId="2" fontId="18" fillId="2" borderId="0" xfId="0" applyNumberFormat="1" applyFont="1" applyFill="1"/>
    <xf numFmtId="2" fontId="15" fillId="2" borderId="0" xfId="0" applyNumberFormat="1" applyFont="1" applyFill="1"/>
    <xf numFmtId="0" fontId="60" fillId="2" borderId="14" xfId="0" applyFont="1" applyFill="1" applyBorder="1" applyAlignment="1">
      <alignment horizontal="left" vertical="top" wrapText="1"/>
    </xf>
    <xf numFmtId="0" fontId="60" fillId="2" borderId="12" xfId="0" applyFont="1" applyFill="1" applyBorder="1" applyAlignment="1">
      <alignment horizontal="left" vertical="top" wrapText="1"/>
    </xf>
    <xf numFmtId="0" fontId="60" fillId="2" borderId="3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/>
    </xf>
    <xf numFmtId="0" fontId="18" fillId="2" borderId="13" xfId="0" applyFont="1" applyFill="1" applyBorder="1" applyAlignment="1">
      <alignment horizontal="center" vertical="top"/>
    </xf>
    <xf numFmtId="0" fontId="26" fillId="2" borderId="5" xfId="0" applyFont="1" applyFill="1" applyBorder="1" applyAlignment="1">
      <alignment horizontal="left" vertical="top"/>
    </xf>
    <xf numFmtId="0" fontId="35" fillId="2" borderId="0" xfId="0" applyFont="1" applyFill="1" applyAlignment="1">
      <alignment horizontal="center"/>
    </xf>
    <xf numFmtId="0" fontId="37" fillId="3" borderId="11" xfId="0" applyFont="1" applyFill="1" applyBorder="1" applyAlignment="1">
      <alignment horizontal="center" vertical="top"/>
    </xf>
    <xf numFmtId="0" fontId="13" fillId="3" borderId="15" xfId="0" applyFont="1" applyFill="1" applyBorder="1" applyAlignment="1">
      <alignment vertical="top"/>
    </xf>
    <xf numFmtId="0" fontId="35" fillId="2" borderId="7" xfId="0" applyFont="1" applyFill="1" applyBorder="1"/>
    <xf numFmtId="0" fontId="15" fillId="2" borderId="7" xfId="0" applyFont="1" applyFill="1" applyBorder="1"/>
    <xf numFmtId="0" fontId="36" fillId="3" borderId="14" xfId="0" applyFont="1" applyFill="1" applyBorder="1" applyAlignment="1">
      <alignment horizontal="center" wrapText="1"/>
    </xf>
    <xf numFmtId="0" fontId="36" fillId="3" borderId="12" xfId="0" applyFont="1" applyFill="1" applyBorder="1" applyAlignment="1">
      <alignment horizontal="center" wrapText="1"/>
    </xf>
    <xf numFmtId="0" fontId="36" fillId="3" borderId="3" xfId="0" applyFont="1" applyFill="1" applyBorder="1" applyAlignment="1">
      <alignment horizontal="center" wrapText="1"/>
    </xf>
    <xf numFmtId="0" fontId="36" fillId="3" borderId="14" xfId="0" applyFont="1" applyFill="1" applyBorder="1" applyAlignment="1">
      <alignment horizontal="center" vertical="top" wrapText="1"/>
    </xf>
    <xf numFmtId="0" fontId="36" fillId="3" borderId="12" xfId="0" applyFont="1" applyFill="1" applyBorder="1" applyAlignment="1">
      <alignment horizontal="center" vertical="top" wrapText="1"/>
    </xf>
    <xf numFmtId="0" fontId="36" fillId="3" borderId="3" xfId="0" applyFont="1" applyFill="1" applyBorder="1" applyAlignment="1">
      <alignment horizontal="center" vertical="top" wrapText="1"/>
    </xf>
    <xf numFmtId="2" fontId="18" fillId="2" borderId="11" xfId="0" applyNumberFormat="1" applyFont="1" applyFill="1" applyBorder="1" applyAlignment="1">
      <alignment vertical="top" wrapText="1"/>
    </xf>
    <xf numFmtId="2" fontId="58" fillId="2" borderId="13" xfId="0" applyNumberFormat="1" applyFont="1" applyFill="1" applyBorder="1" applyAlignment="1">
      <alignment vertical="top" wrapText="1"/>
    </xf>
    <xf numFmtId="0" fontId="18" fillId="2" borderId="12" xfId="0" applyFont="1" applyFill="1" applyBorder="1" applyAlignment="1">
      <alignment vertical="top" wrapText="1"/>
    </xf>
    <xf numFmtId="0" fontId="0" fillId="2" borderId="6" xfId="0" applyFill="1" applyBorder="1" applyAlignment="1">
      <alignment horizontal="left"/>
    </xf>
    <xf numFmtId="0" fontId="75" fillId="2" borderId="11" xfId="1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18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/>
    </xf>
    <xf numFmtId="0" fontId="12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vertical="top" wrapText="1"/>
    </xf>
    <xf numFmtId="0" fontId="18" fillId="2" borderId="8" xfId="0" applyFont="1" applyFill="1" applyBorder="1" applyAlignment="1">
      <alignment vertical="top" wrapText="1"/>
    </xf>
    <xf numFmtId="0" fontId="36" fillId="3" borderId="5" xfId="0" applyFont="1" applyFill="1" applyBorder="1" applyAlignment="1">
      <alignment horizontal="center" vertical="top" wrapText="1"/>
    </xf>
    <xf numFmtId="0" fontId="42" fillId="3" borderId="14" xfId="0" applyFont="1" applyFill="1" applyBorder="1" applyAlignment="1">
      <alignment horizontal="center" vertical="center" wrapText="1"/>
    </xf>
    <xf numFmtId="0" fontId="42" fillId="3" borderId="12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18" fillId="2" borderId="6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2" borderId="6" xfId="0" applyFont="1" applyFill="1" applyBorder="1" applyAlignment="1">
      <alignment vertical="center"/>
    </xf>
    <xf numFmtId="166" fontId="83" fillId="2" borderId="0" xfId="1" applyNumberFormat="1" applyFont="1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1" fillId="2" borderId="4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left" vertical="top" wrapText="1"/>
    </xf>
    <xf numFmtId="0" fontId="18" fillId="2" borderId="9" xfId="0" applyFont="1" applyFill="1" applyBorder="1" applyAlignment="1">
      <alignment horizontal="left" wrapText="1"/>
    </xf>
    <xf numFmtId="0" fontId="18" fillId="2" borderId="0" xfId="0" applyFont="1" applyFill="1" applyAlignment="1">
      <alignment horizontal="left" wrapText="1"/>
    </xf>
    <xf numFmtId="0" fontId="87" fillId="2" borderId="0" xfId="0" applyFont="1" applyFill="1" applyAlignment="1">
      <alignment horizontal="center"/>
    </xf>
    <xf numFmtId="0" fontId="73" fillId="2" borderId="0" xfId="0" applyFont="1" applyFill="1" applyAlignment="1">
      <alignment horizontal="center"/>
    </xf>
    <xf numFmtId="2" fontId="18" fillId="2" borderId="3" xfId="0" applyNumberFormat="1" applyFont="1" applyFill="1" applyBorder="1" applyAlignment="1">
      <alignment horizontal="left" vertical="top" wrapText="1"/>
    </xf>
    <xf numFmtId="2" fontId="18" fillId="2" borderId="3" xfId="0" applyNumberFormat="1" applyFont="1" applyFill="1" applyBorder="1" applyAlignment="1">
      <alignment vertical="top" wrapText="1"/>
    </xf>
    <xf numFmtId="0" fontId="24" fillId="2" borderId="5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165" fontId="24" fillId="2" borderId="14" xfId="0" applyNumberFormat="1" applyFont="1" applyFill="1" applyBorder="1" applyAlignment="1">
      <alignment horizontal="left" vertical="top" wrapText="1"/>
    </xf>
    <xf numFmtId="165" fontId="24" fillId="2" borderId="12" xfId="0" applyNumberFormat="1" applyFont="1" applyFill="1" applyBorder="1" applyAlignment="1">
      <alignment horizontal="left" vertical="top" wrapText="1"/>
    </xf>
    <xf numFmtId="165" fontId="24" fillId="2" borderId="3" xfId="0" applyNumberFormat="1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8" fillId="2" borderId="13" xfId="0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left" vertical="top"/>
    </xf>
    <xf numFmtId="0" fontId="42" fillId="3" borderId="11" xfId="0" applyFont="1" applyFill="1" applyBorder="1" applyAlignment="1">
      <alignment horizontal="center" vertical="center" wrapText="1"/>
    </xf>
    <xf numFmtId="0" fontId="42" fillId="3" borderId="13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horizontal="center" vertical="top" wrapText="1"/>
    </xf>
    <xf numFmtId="0" fontId="35" fillId="2" borderId="11" xfId="0" applyFont="1" applyFill="1" applyBorder="1" applyAlignment="1">
      <alignment horizontal="left" vertical="center"/>
    </xf>
    <xf numFmtId="0" fontId="35" fillId="2" borderId="15" xfId="0" applyFont="1" applyFill="1" applyBorder="1" applyAlignment="1">
      <alignment horizontal="left" vertical="center"/>
    </xf>
    <xf numFmtId="0" fontId="35" fillId="2" borderId="13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top" wrapText="1"/>
    </xf>
    <xf numFmtId="0" fontId="24" fillId="2" borderId="5" xfId="0" applyFont="1" applyFill="1" applyBorder="1" applyAlignment="1">
      <alignment vertical="top"/>
    </xf>
    <xf numFmtId="0" fontId="27" fillId="2" borderId="5" xfId="0" applyFont="1" applyFill="1" applyBorder="1" applyAlignment="1">
      <alignment vertical="top"/>
    </xf>
    <xf numFmtId="0" fontId="32" fillId="2" borderId="0" xfId="0" applyFont="1" applyFill="1"/>
    <xf numFmtId="0" fontId="37" fillId="3" borderId="15" xfId="0" applyFont="1" applyFill="1" applyBorder="1" applyAlignment="1">
      <alignment horizontal="center" vertical="top"/>
    </xf>
    <xf numFmtId="0" fontId="37" fillId="3" borderId="13" xfId="0" applyFont="1" applyFill="1" applyBorder="1" applyAlignment="1">
      <alignment horizontal="center" vertical="top"/>
    </xf>
    <xf numFmtId="0" fontId="36" fillId="3" borderId="14" xfId="0" applyFont="1" applyFill="1" applyBorder="1" applyAlignment="1">
      <alignment horizontal="center" vertical="top"/>
    </xf>
    <xf numFmtId="0" fontId="36" fillId="3" borderId="12" xfId="0" applyFont="1" applyFill="1" applyBorder="1" applyAlignment="1">
      <alignment horizontal="center" vertical="top"/>
    </xf>
    <xf numFmtId="0" fontId="36" fillId="3" borderId="3" xfId="0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Лист3!$K$727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Лист3!$A$728:$J$730</c:f>
              <c:multiLvlStrCache>
                <c:ptCount val="3"/>
                <c:lvl>
                  <c:pt idx="1">
                    <c:v>4,660</c:v>
                  </c:pt>
                  <c:pt idx="2">
                    <c:v>4,660</c:v>
                  </c:pt>
                </c:lvl>
                <c:lvl>
                  <c:pt idx="1">
                    <c:v>NA</c:v>
                  </c:pt>
                  <c:pt idx="2">
                    <c:v>NA</c:v>
                  </c:pt>
                </c:lvl>
                <c:lvl>
                  <c:pt idx="1">
                    <c:v>NA</c:v>
                  </c:pt>
                  <c:pt idx="2">
                    <c:v>NA</c:v>
                  </c:pt>
                </c:lvl>
                <c:lvl>
                  <c:pt idx="1">
                    <c:v>4,660</c:v>
                  </c:pt>
                  <c:pt idx="2">
                    <c:v>4,660</c:v>
                  </c:pt>
                </c:lvl>
                <c:lvl>
                  <c:pt idx="1">
                    <c:v>NA</c:v>
                  </c:pt>
                  <c:pt idx="2">
                    <c:v>NA</c:v>
                  </c:pt>
                </c:lvl>
                <c:lvl>
                  <c:pt idx="1">
                    <c:v>32</c:v>
                  </c:pt>
                  <c:pt idx="2">
                    <c:v>32</c:v>
                  </c:pt>
                </c:lvl>
                <c:lvl>
                  <c:pt idx="1">
                    <c:v>4</c:v>
                  </c:pt>
                  <c:pt idx="2">
                    <c:v>4</c:v>
                  </c:pt>
                </c:lvl>
                <c:lvl>
                  <c:pt idx="1">
                    <c:v>NA</c:v>
                  </c:pt>
                  <c:pt idx="2">
                    <c:v>NA</c:v>
                  </c:pt>
                </c:lvl>
                <c:lvl>
                  <c:pt idx="1">
                    <c:v>Хмельницький (Деражнянський, Летичівський, Теофіпольський, Ярмолинецький)</c:v>
                  </c:pt>
                </c:lvl>
                <c:lvl>
                  <c:pt idx="1">
                    <c:v>1</c:v>
                  </c:pt>
                  <c:pt idx="2">
                    <c:v>     Всього:</c:v>
                  </c:pt>
                </c:lvl>
              </c:multiLvlStrCache>
            </c:multiLvlStrRef>
          </c:cat>
          <c:val>
            <c:numRef>
              <c:f>Лист3!$K$728:$K$730</c:f>
              <c:numCache>
                <c:formatCode>General</c:formatCode>
                <c:ptCount val="3"/>
                <c:pt idx="1">
                  <c:v>5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4-4EFC-9FEC-42AD2A78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527104"/>
        <c:axId val="411524152"/>
      </c:lineChart>
      <c:catAx>
        <c:axId val="41152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524152"/>
        <c:crosses val="autoZero"/>
        <c:auto val="1"/>
        <c:lblAlgn val="ctr"/>
        <c:lblOffset val="100"/>
        <c:noMultiLvlLbl val="0"/>
      </c:catAx>
      <c:valAx>
        <c:axId val="41152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52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17858</xdr:colOff>
      <xdr:row>723</xdr:row>
      <xdr:rowOff>1676400</xdr:rowOff>
    </xdr:from>
    <xdr:to>
      <xdr:col>9</xdr:col>
      <xdr:colOff>130968</xdr:colOff>
      <xdr:row>723</xdr:row>
      <xdr:rowOff>1738312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="89" zoomScaleNormal="89" zoomScaleSheetLayoutView="75" workbookViewId="0">
      <selection activeCell="T44" sqref="T44"/>
    </sheetView>
  </sheetViews>
  <sheetFormatPr defaultRowHeight="12.75" x14ac:dyDescent="0.2"/>
  <cols>
    <col min="1" max="1" width="3" style="4" customWidth="1"/>
    <col min="2" max="2" width="22.28515625" style="4" customWidth="1"/>
    <col min="3" max="3" width="5.42578125" style="4" customWidth="1"/>
    <col min="4" max="4" width="6.5703125" style="4" customWidth="1"/>
    <col min="5" max="5" width="6.28515625" style="4" customWidth="1"/>
    <col min="6" max="6" width="7.85546875" style="4" customWidth="1"/>
    <col min="7" max="7" width="8.140625" style="4" customWidth="1"/>
    <col min="8" max="8" width="8.7109375" style="4" customWidth="1"/>
    <col min="9" max="9" width="12.5703125" style="4" customWidth="1"/>
    <col min="10" max="10" width="14.42578125" style="4" customWidth="1"/>
    <col min="11" max="12" width="12.85546875" style="4" customWidth="1"/>
    <col min="13" max="13" width="9.5703125" style="4" customWidth="1"/>
    <col min="14" max="16384" width="9.140625" style="4"/>
  </cols>
  <sheetData>
    <row r="1" spans="1:14" ht="39" customHeight="1" x14ac:dyDescent="0.45">
      <c r="A1" s="322"/>
      <c r="B1" s="1013" t="s">
        <v>1368</v>
      </c>
      <c r="C1" s="1014"/>
      <c r="D1" s="1014"/>
      <c r="E1" s="1014"/>
      <c r="F1" s="1014"/>
      <c r="G1" s="1014"/>
      <c r="H1" s="1014"/>
      <c r="I1" s="1014"/>
      <c r="J1" s="1014"/>
      <c r="K1" s="1014"/>
      <c r="L1" s="1014"/>
    </row>
    <row r="2" spans="1:14" ht="7.5" customHeight="1" x14ac:dyDescent="0.25">
      <c r="A2" s="1012"/>
      <c r="B2" s="101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1012"/>
    </row>
    <row r="3" spans="1:14" ht="15.75" x14ac:dyDescent="0.25">
      <c r="A3" s="454" t="s">
        <v>3</v>
      </c>
      <c r="B3" s="455" t="s">
        <v>37</v>
      </c>
      <c r="C3" s="1015" t="s">
        <v>55</v>
      </c>
      <c r="D3" s="1017"/>
      <c r="E3" s="1017"/>
      <c r="F3" s="1017"/>
      <c r="G3" s="1017"/>
      <c r="H3" s="1018"/>
      <c r="I3" s="1015" t="s">
        <v>54</v>
      </c>
      <c r="J3" s="1016"/>
      <c r="K3" s="1016"/>
      <c r="L3" s="1016"/>
      <c r="M3" s="1019" t="s">
        <v>146</v>
      </c>
      <c r="N3" s="325"/>
    </row>
    <row r="4" spans="1:14" ht="15" x14ac:dyDescent="0.25">
      <c r="A4" s="456"/>
      <c r="B4" s="456" t="s">
        <v>38</v>
      </c>
      <c r="C4" s="1022" t="s">
        <v>145</v>
      </c>
      <c r="D4" s="457" t="s">
        <v>0</v>
      </c>
      <c r="E4" s="458" t="s">
        <v>41</v>
      </c>
      <c r="F4" s="457" t="s">
        <v>1</v>
      </c>
      <c r="G4" s="467" t="s">
        <v>42</v>
      </c>
      <c r="H4" s="458" t="s">
        <v>44</v>
      </c>
      <c r="I4" s="457" t="s">
        <v>36</v>
      </c>
      <c r="J4" s="458" t="s">
        <v>49</v>
      </c>
      <c r="K4" s="459" t="s">
        <v>21</v>
      </c>
      <c r="L4" s="459" t="s">
        <v>53</v>
      </c>
      <c r="M4" s="1020"/>
      <c r="N4" s="325"/>
    </row>
    <row r="5" spans="1:14" ht="15" x14ac:dyDescent="0.25">
      <c r="A5" s="456"/>
      <c r="B5" s="456" t="s">
        <v>39</v>
      </c>
      <c r="C5" s="1023"/>
      <c r="D5" s="457" t="s">
        <v>40</v>
      </c>
      <c r="E5" s="458"/>
      <c r="F5" s="457" t="s">
        <v>2</v>
      </c>
      <c r="G5" s="457" t="s">
        <v>43</v>
      </c>
      <c r="H5" s="458" t="s">
        <v>45</v>
      </c>
      <c r="I5" s="457" t="s">
        <v>47</v>
      </c>
      <c r="J5" s="458" t="s">
        <v>50</v>
      </c>
      <c r="K5" s="459" t="s">
        <v>52</v>
      </c>
      <c r="L5" s="61"/>
      <c r="M5" s="1020"/>
      <c r="N5" s="325"/>
    </row>
    <row r="6" spans="1:14" ht="15" x14ac:dyDescent="0.25">
      <c r="A6" s="460"/>
      <c r="B6" s="460"/>
      <c r="C6" s="1024"/>
      <c r="D6" s="461"/>
      <c r="E6" s="458"/>
      <c r="F6" s="461"/>
      <c r="G6" s="461"/>
      <c r="H6" s="458" t="s">
        <v>46</v>
      </c>
      <c r="I6" s="461" t="s">
        <v>48</v>
      </c>
      <c r="J6" s="458" t="s">
        <v>51</v>
      </c>
      <c r="K6" s="462" t="s">
        <v>35</v>
      </c>
      <c r="L6" s="62"/>
      <c r="M6" s="1021"/>
      <c r="N6" s="325"/>
    </row>
    <row r="7" spans="1:14" ht="19.5" customHeight="1" x14ac:dyDescent="0.2">
      <c r="A7" s="463" t="s">
        <v>4</v>
      </c>
      <c r="B7" s="463" t="s">
        <v>72</v>
      </c>
      <c r="C7" s="464" t="s">
        <v>73</v>
      </c>
      <c r="D7" s="463" t="s">
        <v>74</v>
      </c>
      <c r="E7" s="463" t="s">
        <v>75</v>
      </c>
      <c r="F7" s="463" t="s">
        <v>76</v>
      </c>
      <c r="G7" s="463" t="s">
        <v>77</v>
      </c>
      <c r="H7" s="463" t="s">
        <v>78</v>
      </c>
      <c r="I7" s="463" t="s">
        <v>79</v>
      </c>
      <c r="J7" s="463" t="s">
        <v>80</v>
      </c>
      <c r="K7" s="463" t="s">
        <v>81</v>
      </c>
      <c r="L7" s="463" t="s">
        <v>82</v>
      </c>
      <c r="M7" s="463" t="s">
        <v>83</v>
      </c>
    </row>
    <row r="8" spans="1:14" s="339" customFormat="1" ht="21.75" customHeight="1" x14ac:dyDescent="0.2">
      <c r="A8" s="465"/>
      <c r="B8" s="1027" t="s">
        <v>1326</v>
      </c>
      <c r="C8" s="1028"/>
      <c r="D8" s="1028"/>
      <c r="E8" s="1028"/>
      <c r="F8" s="1028"/>
      <c r="G8" s="1028"/>
      <c r="H8" s="1028"/>
      <c r="I8" s="1028"/>
      <c r="J8" s="1028"/>
      <c r="K8" s="1028"/>
      <c r="L8" s="1028"/>
      <c r="M8" s="1029"/>
    </row>
    <row r="9" spans="1:14" ht="30" customHeight="1" x14ac:dyDescent="0.2">
      <c r="A9" s="46" t="s">
        <v>7</v>
      </c>
      <c r="B9" s="504" t="s">
        <v>56</v>
      </c>
      <c r="C9" s="505">
        <v>21</v>
      </c>
      <c r="D9" s="129">
        <v>82</v>
      </c>
      <c r="E9" s="851">
        <v>44</v>
      </c>
      <c r="F9" s="129">
        <v>2183</v>
      </c>
      <c r="G9" s="129">
        <v>78434</v>
      </c>
      <c r="H9" s="129">
        <v>1066</v>
      </c>
      <c r="I9" s="129">
        <v>7933.5039999999999</v>
      </c>
      <c r="J9" s="129">
        <v>8638.0519999999997</v>
      </c>
      <c r="K9" s="129">
        <v>84149.718299999993</v>
      </c>
      <c r="L9" s="129">
        <f>SUM(I9:K9)</f>
        <v>100721.27429999999</v>
      </c>
      <c r="M9" s="129">
        <v>818</v>
      </c>
    </row>
    <row r="10" spans="1:14" ht="20.100000000000001" customHeight="1" x14ac:dyDescent="0.2">
      <c r="A10" s="46" t="s">
        <v>8</v>
      </c>
      <c r="B10" s="504" t="s">
        <v>57</v>
      </c>
      <c r="C10" s="505">
        <v>6</v>
      </c>
      <c r="D10" s="129">
        <v>17</v>
      </c>
      <c r="E10" s="129">
        <v>6</v>
      </c>
      <c r="F10" s="129">
        <v>22</v>
      </c>
      <c r="G10" s="129">
        <v>3177</v>
      </c>
      <c r="H10" s="129">
        <v>24</v>
      </c>
      <c r="I10" s="129">
        <v>461.07170000000002</v>
      </c>
      <c r="J10" s="129">
        <v>315.43049999999999</v>
      </c>
      <c r="K10" s="133">
        <v>11.3</v>
      </c>
      <c r="L10" s="129">
        <f>SUM(I10:K10)</f>
        <v>787.80219999999997</v>
      </c>
      <c r="M10" s="129">
        <v>52</v>
      </c>
    </row>
    <row r="11" spans="1:14" ht="30" customHeight="1" x14ac:dyDescent="0.2">
      <c r="A11" s="198" t="s">
        <v>9</v>
      </c>
      <c r="B11" s="870" t="s">
        <v>139</v>
      </c>
      <c r="C11" s="505">
        <v>20</v>
      </c>
      <c r="D11" s="129">
        <v>74</v>
      </c>
      <c r="E11" s="133">
        <v>2</v>
      </c>
      <c r="F11" s="129">
        <v>890</v>
      </c>
      <c r="G11" s="129">
        <v>82983</v>
      </c>
      <c r="H11" s="129">
        <v>749</v>
      </c>
      <c r="I11" s="129">
        <v>44242.957600000002</v>
      </c>
      <c r="J11" s="129">
        <v>114803.0178</v>
      </c>
      <c r="K11" s="133">
        <v>3569.24</v>
      </c>
      <c r="L11" s="129">
        <v>162615.21539999999</v>
      </c>
      <c r="M11" s="129">
        <v>602</v>
      </c>
    </row>
    <row r="12" spans="1:14" ht="30" customHeight="1" x14ac:dyDescent="0.2">
      <c r="A12" s="199" t="s">
        <v>10</v>
      </c>
      <c r="B12" s="885" t="s">
        <v>58</v>
      </c>
      <c r="C12" s="505">
        <v>3</v>
      </c>
      <c r="D12" s="129">
        <v>4</v>
      </c>
      <c r="E12" s="129">
        <v>3</v>
      </c>
      <c r="F12" s="133" t="s">
        <v>274</v>
      </c>
      <c r="G12" s="133" t="s">
        <v>274</v>
      </c>
      <c r="H12" s="129">
        <v>4</v>
      </c>
      <c r="I12" s="133" t="s">
        <v>274</v>
      </c>
      <c r="J12" s="129">
        <v>2.3637199999999998</v>
      </c>
      <c r="K12" s="133" t="s">
        <v>274</v>
      </c>
      <c r="L12" s="129">
        <f>SUM(J12:K12)</f>
        <v>2.3637199999999998</v>
      </c>
      <c r="M12" s="129">
        <v>4</v>
      </c>
    </row>
    <row r="13" spans="1:14" ht="30" customHeight="1" x14ac:dyDescent="0.2">
      <c r="A13" s="46" t="s">
        <v>11</v>
      </c>
      <c r="B13" s="890" t="s">
        <v>59</v>
      </c>
      <c r="C13" s="505">
        <v>1</v>
      </c>
      <c r="D13" s="133">
        <v>1</v>
      </c>
      <c r="E13" s="129">
        <v>1</v>
      </c>
      <c r="F13" s="129">
        <v>2</v>
      </c>
      <c r="G13" s="129">
        <v>83</v>
      </c>
      <c r="H13" s="129">
        <v>1</v>
      </c>
      <c r="I13" s="129">
        <v>11.2</v>
      </c>
      <c r="J13" s="129">
        <v>0.7</v>
      </c>
      <c r="K13" s="133" t="s">
        <v>274</v>
      </c>
      <c r="L13" s="129">
        <v>11.9</v>
      </c>
      <c r="M13" s="129">
        <v>3</v>
      </c>
    </row>
    <row r="14" spans="1:14" ht="30" customHeight="1" x14ac:dyDescent="0.2">
      <c r="A14" s="199" t="s">
        <v>12</v>
      </c>
      <c r="B14" s="899" t="s">
        <v>140</v>
      </c>
      <c r="C14" s="505">
        <v>9</v>
      </c>
      <c r="D14" s="129">
        <v>26</v>
      </c>
      <c r="E14" s="133">
        <v>9</v>
      </c>
      <c r="F14" s="129">
        <v>55</v>
      </c>
      <c r="G14" s="129">
        <v>3604</v>
      </c>
      <c r="H14" s="129">
        <v>31</v>
      </c>
      <c r="I14" s="129">
        <v>1316.973</v>
      </c>
      <c r="J14" s="129">
        <v>399.8836</v>
      </c>
      <c r="K14" s="129">
        <v>4826.5443999999998</v>
      </c>
      <c r="L14" s="900">
        <f>SUM(I14:K14)</f>
        <v>6543.4009999999998</v>
      </c>
      <c r="M14" s="129">
        <v>189</v>
      </c>
    </row>
    <row r="15" spans="1:14" ht="17.25" customHeight="1" x14ac:dyDescent="0.2">
      <c r="A15" s="199" t="s">
        <v>13</v>
      </c>
      <c r="B15" s="899" t="s">
        <v>141</v>
      </c>
      <c r="C15" s="505">
        <v>2</v>
      </c>
      <c r="D15" s="129">
        <v>2</v>
      </c>
      <c r="E15" s="133">
        <v>1</v>
      </c>
      <c r="F15" s="133" t="s">
        <v>274</v>
      </c>
      <c r="G15" s="133" t="s">
        <v>274</v>
      </c>
      <c r="H15" s="129">
        <v>2</v>
      </c>
      <c r="I15" s="133" t="s">
        <v>274</v>
      </c>
      <c r="J15" s="129">
        <v>1.75</v>
      </c>
      <c r="K15" s="133" t="s">
        <v>274</v>
      </c>
      <c r="L15" s="129">
        <v>1.75</v>
      </c>
      <c r="M15" s="129">
        <v>2</v>
      </c>
    </row>
    <row r="16" spans="1:14" ht="30" customHeight="1" x14ac:dyDescent="0.2">
      <c r="A16" s="46" t="s">
        <v>6</v>
      </c>
      <c r="B16" s="504" t="s">
        <v>170</v>
      </c>
      <c r="C16" s="505">
        <v>2</v>
      </c>
      <c r="D16" s="129">
        <v>5</v>
      </c>
      <c r="E16" s="133">
        <v>1</v>
      </c>
      <c r="F16" s="129">
        <v>11</v>
      </c>
      <c r="G16" s="133" t="s">
        <v>274</v>
      </c>
      <c r="H16" s="129">
        <v>1</v>
      </c>
      <c r="I16" s="133" t="s">
        <v>274</v>
      </c>
      <c r="J16" s="129">
        <v>1028.4000000000001</v>
      </c>
      <c r="K16" s="129">
        <v>156.13999999999999</v>
      </c>
      <c r="L16" s="129">
        <v>2036.3073999999999</v>
      </c>
      <c r="M16" s="129">
        <v>22</v>
      </c>
    </row>
    <row r="17" spans="1:13" ht="30" customHeight="1" x14ac:dyDescent="0.2">
      <c r="A17" s="46" t="s">
        <v>14</v>
      </c>
      <c r="B17" s="504" t="s">
        <v>1138</v>
      </c>
      <c r="C17" s="505">
        <v>3</v>
      </c>
      <c r="D17" s="129">
        <v>3</v>
      </c>
      <c r="E17" s="133">
        <v>2</v>
      </c>
      <c r="F17" s="129">
        <v>1</v>
      </c>
      <c r="G17" s="133" t="s">
        <v>274</v>
      </c>
      <c r="H17" s="129">
        <v>3</v>
      </c>
      <c r="I17" s="133" t="s">
        <v>274</v>
      </c>
      <c r="J17" s="677">
        <v>364.4</v>
      </c>
      <c r="K17" s="129">
        <v>2565.36</v>
      </c>
      <c r="L17" s="677">
        <f>SUM(J17:K17)</f>
        <v>2929.76</v>
      </c>
      <c r="M17" s="129">
        <v>12</v>
      </c>
    </row>
    <row r="18" spans="1:13" s="339" customFormat="1" ht="22.5" customHeight="1" x14ac:dyDescent="0.2">
      <c r="A18" s="466"/>
      <c r="B18" s="1025" t="s">
        <v>1325</v>
      </c>
      <c r="C18" s="1026"/>
      <c r="D18" s="1026"/>
      <c r="E18" s="1026"/>
      <c r="F18" s="1026"/>
      <c r="G18" s="1026"/>
      <c r="H18" s="1026"/>
      <c r="I18" s="1026"/>
      <c r="J18" s="1026"/>
      <c r="K18" s="1026"/>
      <c r="L18" s="1026"/>
      <c r="M18" s="1026"/>
    </row>
    <row r="19" spans="1:13" ht="15" hidden="1" customHeight="1" x14ac:dyDescent="0.2">
      <c r="A19" s="1"/>
      <c r="B19" s="2"/>
      <c r="M19" s="49"/>
    </row>
    <row r="20" spans="1:13" ht="20.100000000000001" customHeight="1" x14ac:dyDescent="0.2">
      <c r="A20" s="46" t="s">
        <v>7</v>
      </c>
      <c r="B20" s="504" t="s">
        <v>60</v>
      </c>
      <c r="C20" s="505">
        <v>3</v>
      </c>
      <c r="D20" s="129">
        <v>5</v>
      </c>
      <c r="E20" s="129" t="s">
        <v>274</v>
      </c>
      <c r="F20" s="129">
        <v>5</v>
      </c>
      <c r="G20" s="129" t="s">
        <v>274</v>
      </c>
      <c r="H20" s="129">
        <v>6</v>
      </c>
      <c r="I20" s="129" t="s">
        <v>274</v>
      </c>
      <c r="J20" s="129">
        <v>8042.06</v>
      </c>
      <c r="K20" s="129" t="s">
        <v>274</v>
      </c>
      <c r="L20" s="129">
        <v>8042.06</v>
      </c>
      <c r="M20" s="129">
        <v>7</v>
      </c>
    </row>
    <row r="21" spans="1:13" ht="20.100000000000001" customHeight="1" x14ac:dyDescent="0.2">
      <c r="A21" s="46" t="s">
        <v>8</v>
      </c>
      <c r="B21" s="504" t="s">
        <v>61</v>
      </c>
      <c r="C21" s="505">
        <v>5</v>
      </c>
      <c r="D21" s="129">
        <v>14</v>
      </c>
      <c r="E21" s="133" t="s">
        <v>274</v>
      </c>
      <c r="F21" s="129">
        <v>204</v>
      </c>
      <c r="G21" s="129">
        <v>7794</v>
      </c>
      <c r="H21" s="129">
        <v>5</v>
      </c>
      <c r="I21" s="129">
        <v>2140.2640000000001</v>
      </c>
      <c r="J21" s="129">
        <v>166.15</v>
      </c>
      <c r="K21" s="928">
        <v>7</v>
      </c>
      <c r="L21" s="129">
        <f>SUM(I21:K21)</f>
        <v>2313.4140000000002</v>
      </c>
      <c r="M21" s="129">
        <v>166</v>
      </c>
    </row>
    <row r="22" spans="1:13" ht="20.100000000000001" customHeight="1" x14ac:dyDescent="0.2">
      <c r="A22" s="46" t="s">
        <v>9</v>
      </c>
      <c r="B22" s="504" t="s">
        <v>63</v>
      </c>
      <c r="C22" s="505">
        <v>1</v>
      </c>
      <c r="D22" s="129">
        <v>1</v>
      </c>
      <c r="E22" s="133" t="s">
        <v>274</v>
      </c>
      <c r="F22" s="129">
        <v>1</v>
      </c>
      <c r="G22" s="129">
        <v>40</v>
      </c>
      <c r="H22" s="133" t="s">
        <v>274</v>
      </c>
      <c r="I22" s="129">
        <v>1.5</v>
      </c>
      <c r="J22" s="133" t="s">
        <v>274</v>
      </c>
      <c r="K22" s="133" t="s">
        <v>274</v>
      </c>
      <c r="L22" s="129">
        <v>1.5</v>
      </c>
      <c r="M22" s="129">
        <v>1</v>
      </c>
    </row>
    <row r="23" spans="1:13" ht="30" customHeight="1" x14ac:dyDescent="0.2">
      <c r="A23" s="46" t="s">
        <v>10</v>
      </c>
      <c r="B23" s="504" t="s">
        <v>62</v>
      </c>
      <c r="C23" s="505">
        <v>1</v>
      </c>
      <c r="D23" s="129">
        <v>1</v>
      </c>
      <c r="E23" s="133" t="s">
        <v>274</v>
      </c>
      <c r="F23" s="129">
        <v>2</v>
      </c>
      <c r="G23" s="133" t="s">
        <v>274</v>
      </c>
      <c r="H23" s="129">
        <v>1</v>
      </c>
      <c r="I23" s="133" t="s">
        <v>274</v>
      </c>
      <c r="J23" s="129">
        <v>14.7</v>
      </c>
      <c r="K23" s="133" t="s">
        <v>274</v>
      </c>
      <c r="L23" s="129">
        <v>14.7</v>
      </c>
      <c r="M23" s="129">
        <v>2</v>
      </c>
    </row>
    <row r="24" spans="1:13" ht="18.75" customHeight="1" x14ac:dyDescent="0.2">
      <c r="A24" s="468" t="s">
        <v>11</v>
      </c>
      <c r="B24" s="47" t="s">
        <v>147</v>
      </c>
      <c r="C24" s="374">
        <v>2</v>
      </c>
      <c r="D24" s="129">
        <v>3</v>
      </c>
      <c r="E24" s="935" t="s">
        <v>274</v>
      </c>
      <c r="F24" s="129">
        <v>4</v>
      </c>
      <c r="G24" s="935" t="s">
        <v>274</v>
      </c>
      <c r="H24" s="129">
        <v>4</v>
      </c>
      <c r="I24" s="133" t="s">
        <v>274</v>
      </c>
      <c r="J24" s="129">
        <v>113.10890000000001</v>
      </c>
      <c r="K24" s="133" t="s">
        <v>274</v>
      </c>
      <c r="L24" s="129">
        <v>113.10890000000001</v>
      </c>
      <c r="M24" s="129">
        <v>4</v>
      </c>
    </row>
    <row r="25" spans="1:13" ht="62.25" customHeight="1" x14ac:dyDescent="0.2">
      <c r="A25" s="199" t="s">
        <v>12</v>
      </c>
      <c r="B25" s="504" t="s">
        <v>285</v>
      </c>
      <c r="C25" s="505">
        <v>2</v>
      </c>
      <c r="D25" s="935">
        <v>2</v>
      </c>
      <c r="E25" s="935" t="s">
        <v>274</v>
      </c>
      <c r="F25" s="129">
        <v>1</v>
      </c>
      <c r="G25" s="129">
        <v>1</v>
      </c>
      <c r="H25" s="129">
        <v>1</v>
      </c>
      <c r="I25" s="129">
        <v>0.48</v>
      </c>
      <c r="J25" s="945">
        <v>144</v>
      </c>
      <c r="K25" s="935" t="s">
        <v>274</v>
      </c>
      <c r="L25" s="129">
        <v>144.47999999999999</v>
      </c>
      <c r="M25" s="129">
        <v>2</v>
      </c>
    </row>
    <row r="26" spans="1:13" ht="29.25" customHeight="1" x14ac:dyDescent="0.2">
      <c r="A26" s="199" t="s">
        <v>13</v>
      </c>
      <c r="B26" s="504" t="s">
        <v>286</v>
      </c>
      <c r="C26" s="505">
        <v>5</v>
      </c>
      <c r="D26" s="129">
        <v>15</v>
      </c>
      <c r="E26" s="935" t="s">
        <v>274</v>
      </c>
      <c r="F26" s="129">
        <v>224</v>
      </c>
      <c r="G26" s="129">
        <v>32078</v>
      </c>
      <c r="H26" s="129">
        <v>33</v>
      </c>
      <c r="I26" s="129">
        <v>3037.79</v>
      </c>
      <c r="J26" s="129">
        <v>555.40099999999995</v>
      </c>
      <c r="K26" s="951">
        <v>18</v>
      </c>
      <c r="L26" s="129">
        <v>3611.1909999999998</v>
      </c>
      <c r="M26" s="129">
        <v>24</v>
      </c>
    </row>
    <row r="27" spans="1:13" s="200" customFormat="1" ht="30" customHeight="1" x14ac:dyDescent="0.2">
      <c r="A27" s="199" t="s">
        <v>6</v>
      </c>
      <c r="B27" s="504" t="s">
        <v>144</v>
      </c>
      <c r="C27" s="505">
        <v>2</v>
      </c>
      <c r="D27" s="129">
        <v>2</v>
      </c>
      <c r="E27" s="129" t="s">
        <v>274</v>
      </c>
      <c r="F27" s="129">
        <v>1</v>
      </c>
      <c r="G27" s="129" t="s">
        <v>274</v>
      </c>
      <c r="H27" s="129">
        <v>2</v>
      </c>
      <c r="I27" s="129" t="s">
        <v>274</v>
      </c>
      <c r="J27" s="129">
        <v>227.89</v>
      </c>
      <c r="K27" s="129" t="s">
        <v>274</v>
      </c>
      <c r="L27" s="129">
        <v>227.89</v>
      </c>
      <c r="M27" s="129">
        <v>2</v>
      </c>
    </row>
    <row r="28" spans="1:13" ht="30" customHeight="1" x14ac:dyDescent="0.2">
      <c r="A28" s="46" t="s">
        <v>14</v>
      </c>
      <c r="B28" s="504" t="s">
        <v>64</v>
      </c>
      <c r="C28" s="505">
        <v>15</v>
      </c>
      <c r="D28" s="129">
        <v>36</v>
      </c>
      <c r="E28" s="129">
        <v>2</v>
      </c>
      <c r="F28" s="129">
        <v>581</v>
      </c>
      <c r="G28" s="129">
        <v>8439</v>
      </c>
      <c r="H28" s="129">
        <v>25</v>
      </c>
      <c r="I28" s="129">
        <v>1910.4608000000001</v>
      </c>
      <c r="J28" s="129">
        <v>922.28790000000004</v>
      </c>
      <c r="K28" s="129" t="s">
        <v>274</v>
      </c>
      <c r="L28" s="129">
        <v>2832.7487000000001</v>
      </c>
      <c r="M28" s="129">
        <v>2108</v>
      </c>
    </row>
    <row r="29" spans="1:13" s="347" customFormat="1" ht="21.75" customHeight="1" x14ac:dyDescent="0.2">
      <c r="A29" s="1009" t="s">
        <v>110</v>
      </c>
      <c r="B29" s="1010"/>
      <c r="C29" s="1011"/>
      <c r="D29" s="1011"/>
      <c r="E29" s="1011"/>
      <c r="F29" s="1011"/>
      <c r="G29" s="1011"/>
      <c r="H29" s="1011"/>
      <c r="I29" s="1011"/>
      <c r="J29" s="1011"/>
      <c r="K29" s="1011"/>
      <c r="L29" s="1011"/>
    </row>
    <row r="30" spans="1:13" ht="9" hidden="1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</row>
    <row r="31" spans="1:13" ht="19.5" customHeight="1" x14ac:dyDescent="0.2">
      <c r="A31" s="46" t="s">
        <v>7</v>
      </c>
      <c r="B31" s="890" t="s">
        <v>65</v>
      </c>
      <c r="C31" s="505">
        <v>24</v>
      </c>
      <c r="D31" s="129">
        <v>115</v>
      </c>
      <c r="E31" s="129">
        <v>146</v>
      </c>
      <c r="F31" s="129">
        <v>5522</v>
      </c>
      <c r="G31" s="129">
        <v>316278</v>
      </c>
      <c r="H31" s="129">
        <v>13423</v>
      </c>
      <c r="I31" s="129">
        <v>117565.48579999999</v>
      </c>
      <c r="J31" s="900">
        <v>2290928.1318000001</v>
      </c>
      <c r="K31" s="129">
        <v>438126.47340000002</v>
      </c>
      <c r="L31" s="900">
        <v>2846645.7650000001</v>
      </c>
      <c r="M31" s="129">
        <v>2237</v>
      </c>
    </row>
    <row r="32" spans="1:13" ht="16.5" customHeight="1" x14ac:dyDescent="0.2">
      <c r="A32" s="46" t="s">
        <v>8</v>
      </c>
      <c r="B32" s="890" t="s">
        <v>66</v>
      </c>
      <c r="C32" s="970">
        <v>5</v>
      </c>
      <c r="D32" s="129">
        <v>13</v>
      </c>
      <c r="E32" s="129">
        <v>4</v>
      </c>
      <c r="F32" s="129">
        <v>162</v>
      </c>
      <c r="G32" s="129">
        <v>473</v>
      </c>
      <c r="H32" s="129">
        <v>480</v>
      </c>
      <c r="I32" s="129">
        <v>43.89</v>
      </c>
      <c r="J32" s="129">
        <v>219619.32</v>
      </c>
      <c r="K32" s="951">
        <v>563</v>
      </c>
      <c r="L32" s="129">
        <f>SUM(I32:K32)</f>
        <v>220226.21000000002</v>
      </c>
      <c r="M32" s="129">
        <v>154</v>
      </c>
    </row>
    <row r="33" spans="1:13" ht="20.100000000000001" customHeight="1" x14ac:dyDescent="0.2">
      <c r="A33" s="971" t="s">
        <v>9</v>
      </c>
      <c r="B33" s="972" t="s">
        <v>67</v>
      </c>
      <c r="C33" s="970">
        <v>1</v>
      </c>
      <c r="D33" s="129">
        <v>1</v>
      </c>
      <c r="E33" s="935" t="s">
        <v>274</v>
      </c>
      <c r="F33" s="129">
        <v>1</v>
      </c>
      <c r="G33" s="935" t="s">
        <v>274</v>
      </c>
      <c r="H33" s="129">
        <v>1</v>
      </c>
      <c r="I33" s="935" t="s">
        <v>274</v>
      </c>
      <c r="J33" s="677">
        <v>134</v>
      </c>
      <c r="K33" s="935" t="s">
        <v>274</v>
      </c>
      <c r="L33" s="677">
        <v>134</v>
      </c>
      <c r="M33" s="129">
        <v>1</v>
      </c>
    </row>
    <row r="34" spans="1:13" ht="20.100000000000001" customHeight="1" x14ac:dyDescent="0.2">
      <c r="A34" s="46" t="s">
        <v>10</v>
      </c>
      <c r="B34" s="890" t="s">
        <v>68</v>
      </c>
      <c r="C34" s="505">
        <v>13</v>
      </c>
      <c r="D34" s="129">
        <v>46</v>
      </c>
      <c r="E34" s="129">
        <v>18</v>
      </c>
      <c r="F34" s="129">
        <v>1847</v>
      </c>
      <c r="G34" s="129">
        <v>25311</v>
      </c>
      <c r="H34" s="129">
        <v>1924</v>
      </c>
      <c r="I34" s="129">
        <v>1448.9670000000001</v>
      </c>
      <c r="J34" s="129">
        <v>12782.005999999999</v>
      </c>
      <c r="K34" s="129">
        <v>8529.1859000000004</v>
      </c>
      <c r="L34" s="129">
        <v>22760.158899999999</v>
      </c>
      <c r="M34" s="129">
        <v>764</v>
      </c>
    </row>
    <row r="35" spans="1:13" ht="20.100000000000001" customHeight="1" x14ac:dyDescent="0.2">
      <c r="A35" s="199" t="s">
        <v>11</v>
      </c>
      <c r="B35" s="885" t="s">
        <v>69</v>
      </c>
      <c r="C35" s="505">
        <v>2</v>
      </c>
      <c r="D35" s="133">
        <v>3</v>
      </c>
      <c r="E35" s="129">
        <v>3</v>
      </c>
      <c r="F35" s="129">
        <v>2</v>
      </c>
      <c r="G35" s="133" t="s">
        <v>274</v>
      </c>
      <c r="H35" s="129">
        <v>1</v>
      </c>
      <c r="I35" s="133" t="s">
        <v>274</v>
      </c>
      <c r="J35" s="129">
        <v>1.2</v>
      </c>
      <c r="K35" s="129">
        <v>2.56</v>
      </c>
      <c r="L35" s="129">
        <v>3.76</v>
      </c>
      <c r="M35" s="129">
        <v>3</v>
      </c>
    </row>
    <row r="36" spans="1:13" ht="28.5" customHeight="1" x14ac:dyDescent="0.2">
      <c r="A36" s="46" t="s">
        <v>12</v>
      </c>
      <c r="B36" s="890" t="s">
        <v>70</v>
      </c>
      <c r="C36" s="505">
        <v>3</v>
      </c>
      <c r="D36" s="129">
        <v>7</v>
      </c>
      <c r="E36" s="129">
        <v>3</v>
      </c>
      <c r="F36" s="129">
        <v>7</v>
      </c>
      <c r="G36" s="129">
        <v>2</v>
      </c>
      <c r="H36" s="133" t="s">
        <v>274</v>
      </c>
      <c r="I36" s="677">
        <v>1</v>
      </c>
      <c r="J36" s="133" t="s">
        <v>274</v>
      </c>
      <c r="K36" s="129">
        <v>1.57</v>
      </c>
      <c r="L36" s="129">
        <v>2.57</v>
      </c>
      <c r="M36" s="129">
        <v>11</v>
      </c>
    </row>
    <row r="37" spans="1:13" ht="31.5" customHeight="1" x14ac:dyDescent="0.2">
      <c r="A37" s="46" t="s">
        <v>13</v>
      </c>
      <c r="B37" s="885" t="s">
        <v>171</v>
      </c>
      <c r="C37" s="986">
        <v>1</v>
      </c>
      <c r="D37" s="129">
        <v>1</v>
      </c>
      <c r="E37" s="133" t="s">
        <v>274</v>
      </c>
      <c r="F37" s="129">
        <v>1</v>
      </c>
      <c r="G37" s="133" t="s">
        <v>274</v>
      </c>
      <c r="H37" s="129">
        <v>1</v>
      </c>
      <c r="I37" s="133" t="s">
        <v>274</v>
      </c>
      <c r="J37" s="677">
        <v>1</v>
      </c>
      <c r="K37" s="987" t="s">
        <v>274</v>
      </c>
      <c r="L37" s="987">
        <v>1</v>
      </c>
      <c r="M37" s="129">
        <v>1</v>
      </c>
    </row>
    <row r="38" spans="1:13" ht="18" customHeight="1" x14ac:dyDescent="0.2">
      <c r="A38" s="46" t="s">
        <v>6</v>
      </c>
      <c r="B38" s="885" t="s">
        <v>928</v>
      </c>
      <c r="C38" s="990">
        <v>3</v>
      </c>
      <c r="D38" s="129">
        <v>6</v>
      </c>
      <c r="E38" s="133" t="s">
        <v>274</v>
      </c>
      <c r="F38" s="133">
        <v>8</v>
      </c>
      <c r="G38" s="133" t="s">
        <v>274</v>
      </c>
      <c r="H38" s="133">
        <v>2</v>
      </c>
      <c r="I38" s="133" t="s">
        <v>274</v>
      </c>
      <c r="J38" s="133">
        <v>142.5</v>
      </c>
      <c r="K38" s="991">
        <v>5286.1898000000001</v>
      </c>
      <c r="L38" s="991">
        <f>SUM(J38:K38)</f>
        <v>5428.6898000000001</v>
      </c>
      <c r="M38" s="129">
        <v>9</v>
      </c>
    </row>
    <row r="39" spans="1:13" ht="20.25" customHeight="1" x14ac:dyDescent="0.2">
      <c r="A39" s="46" t="s">
        <v>14</v>
      </c>
      <c r="B39" s="890" t="s">
        <v>142</v>
      </c>
      <c r="C39" s="505">
        <v>6</v>
      </c>
      <c r="D39" s="129">
        <v>10</v>
      </c>
      <c r="E39" s="129">
        <v>11</v>
      </c>
      <c r="F39" s="129">
        <v>98</v>
      </c>
      <c r="G39" s="129">
        <v>11</v>
      </c>
      <c r="H39" s="129">
        <v>270</v>
      </c>
      <c r="I39" s="129">
        <v>2.6</v>
      </c>
      <c r="J39" s="129">
        <v>19675.727999999999</v>
      </c>
      <c r="K39" s="129">
        <v>453.20569999999998</v>
      </c>
      <c r="L39" s="129">
        <v>20131.5337</v>
      </c>
      <c r="M39" s="129">
        <v>77</v>
      </c>
    </row>
    <row r="40" spans="1:13" ht="18.75" customHeight="1" x14ac:dyDescent="0.2">
      <c r="A40" s="46" t="s">
        <v>19</v>
      </c>
      <c r="B40" s="890" t="s">
        <v>71</v>
      </c>
      <c r="C40" s="505">
        <v>2</v>
      </c>
      <c r="D40" s="129">
        <v>4</v>
      </c>
      <c r="E40" s="133">
        <v>1</v>
      </c>
      <c r="F40" s="129">
        <v>5</v>
      </c>
      <c r="G40" s="133">
        <v>1</v>
      </c>
      <c r="H40" s="129">
        <v>8</v>
      </c>
      <c r="I40" s="991">
        <v>2.0619000000000001</v>
      </c>
      <c r="J40" s="900">
        <v>841.4</v>
      </c>
      <c r="K40" s="991" t="s">
        <v>274</v>
      </c>
      <c r="L40" s="900">
        <f>SUM(I40:K40)</f>
        <v>843.46190000000001</v>
      </c>
      <c r="M40" s="129">
        <v>9</v>
      </c>
    </row>
    <row r="42" spans="1:13" ht="22.5" customHeight="1" x14ac:dyDescent="0.25">
      <c r="A42" s="1007" t="s">
        <v>1367</v>
      </c>
      <c r="B42" s="1008"/>
      <c r="C42" s="1008"/>
      <c r="D42" s="1008"/>
      <c r="E42" s="1008"/>
      <c r="F42" s="1008"/>
      <c r="G42" s="1008"/>
      <c r="H42" s="1008"/>
      <c r="I42" s="1008"/>
      <c r="J42" s="1008"/>
      <c r="K42" s="1008"/>
      <c r="L42" s="1008"/>
      <c r="M42" s="1008"/>
    </row>
  </sheetData>
  <mergeCells count="10">
    <mergeCell ref="A42:M42"/>
    <mergeCell ref="A29:L29"/>
    <mergeCell ref="A2:M2"/>
    <mergeCell ref="B1:L1"/>
    <mergeCell ref="I3:L3"/>
    <mergeCell ref="C3:H3"/>
    <mergeCell ref="M3:M6"/>
    <mergeCell ref="C4:C6"/>
    <mergeCell ref="B18:M18"/>
    <mergeCell ref="B8:M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firstPageNumber="7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7"/>
  <sheetViews>
    <sheetView showRuler="0" topLeftCell="A91" zoomScale="71" zoomScaleNormal="71" zoomScaleSheetLayoutView="100" workbookViewId="0">
      <selection activeCell="P106" sqref="P106"/>
    </sheetView>
  </sheetViews>
  <sheetFormatPr defaultRowHeight="12.75" x14ac:dyDescent="0.2"/>
  <cols>
    <col min="1" max="1" width="3.85546875" style="4" customWidth="1"/>
    <col min="2" max="2" width="19.140625" style="4" customWidth="1"/>
    <col min="3" max="3" width="6.85546875" style="4" customWidth="1"/>
    <col min="4" max="4" width="6" style="4" customWidth="1"/>
    <col min="5" max="5" width="7" style="4" customWidth="1"/>
    <col min="6" max="6" width="10.5703125" style="4" customWidth="1"/>
    <col min="7" max="7" width="9.7109375" style="4" customWidth="1"/>
    <col min="8" max="8" width="17" style="4" customWidth="1"/>
    <col min="9" max="9" width="17.5703125" style="4" customWidth="1"/>
    <col min="10" max="10" width="16.28515625" style="4" customWidth="1"/>
    <col min="11" max="11" width="17.85546875" style="4" customWidth="1"/>
    <col min="12" max="12" width="11" style="4" customWidth="1"/>
    <col min="13" max="16384" width="9.140625" style="4"/>
  </cols>
  <sheetData>
    <row r="1" spans="1:12" ht="3.75" customHeight="1" x14ac:dyDescent="0.2"/>
    <row r="2" spans="1:12" ht="35.25" customHeight="1" x14ac:dyDescent="0.4">
      <c r="B2" s="1054" t="s">
        <v>1372</v>
      </c>
      <c r="C2" s="1014"/>
      <c r="D2" s="1014"/>
      <c r="E2" s="1014"/>
      <c r="F2" s="1014"/>
      <c r="G2" s="1014"/>
      <c r="H2" s="1014"/>
      <c r="I2" s="1014"/>
      <c r="J2" s="1014"/>
      <c r="K2" s="1014"/>
    </row>
    <row r="3" spans="1:12" ht="9.75" customHeight="1" x14ac:dyDescent="0.25">
      <c r="A3" s="1012"/>
      <c r="B3" s="1012"/>
      <c r="C3" s="1012"/>
      <c r="D3" s="1012"/>
      <c r="E3" s="1012"/>
      <c r="F3" s="1012"/>
      <c r="G3" s="1012"/>
      <c r="H3" s="1012"/>
      <c r="I3" s="1012"/>
      <c r="J3" s="1012"/>
      <c r="K3" s="1012"/>
      <c r="L3" s="1012"/>
    </row>
    <row r="4" spans="1:12" ht="20.25" x14ac:dyDescent="0.3">
      <c r="A4" s="1068" t="s">
        <v>3</v>
      </c>
      <c r="B4" s="1071" t="s">
        <v>143</v>
      </c>
      <c r="C4" s="1056" t="s">
        <v>31</v>
      </c>
      <c r="D4" s="1057"/>
      <c r="E4" s="1057"/>
      <c r="F4" s="1057"/>
      <c r="G4" s="1057"/>
      <c r="H4" s="1056" t="s">
        <v>84</v>
      </c>
      <c r="I4" s="1057"/>
      <c r="J4" s="1057"/>
      <c r="K4" s="1057"/>
      <c r="L4" s="1077" t="s">
        <v>282</v>
      </c>
    </row>
    <row r="5" spans="1:12" ht="28.5" customHeight="1" x14ac:dyDescent="0.2">
      <c r="A5" s="1069"/>
      <c r="B5" s="1072"/>
      <c r="C5" s="1063" t="s">
        <v>875</v>
      </c>
      <c r="D5" s="1071" t="s">
        <v>41</v>
      </c>
      <c r="E5" s="1063" t="s">
        <v>876</v>
      </c>
      <c r="F5" s="1063" t="s">
        <v>877</v>
      </c>
      <c r="G5" s="1063" t="s">
        <v>878</v>
      </c>
      <c r="H5" s="1063" t="s">
        <v>347</v>
      </c>
      <c r="I5" s="1063" t="s">
        <v>879</v>
      </c>
      <c r="J5" s="1063" t="s">
        <v>348</v>
      </c>
      <c r="K5" s="1063" t="s">
        <v>53</v>
      </c>
      <c r="L5" s="1078"/>
    </row>
    <row r="6" spans="1:12" ht="15" customHeight="1" x14ac:dyDescent="0.2">
      <c r="A6" s="1069"/>
      <c r="B6" s="1072"/>
      <c r="C6" s="1064"/>
      <c r="D6" s="1072"/>
      <c r="E6" s="1064"/>
      <c r="F6" s="1064"/>
      <c r="G6" s="1064"/>
      <c r="H6" s="1064"/>
      <c r="I6" s="1064"/>
      <c r="J6" s="1064"/>
      <c r="K6" s="1064"/>
      <c r="L6" s="1078"/>
    </row>
    <row r="7" spans="1:12" ht="15" customHeight="1" x14ac:dyDescent="0.2">
      <c r="A7" s="1069"/>
      <c r="B7" s="1072"/>
      <c r="C7" s="1064"/>
      <c r="D7" s="1072"/>
      <c r="E7" s="1064"/>
      <c r="F7" s="1064"/>
      <c r="G7" s="1064"/>
      <c r="H7" s="1064"/>
      <c r="I7" s="1064"/>
      <c r="J7" s="1064"/>
      <c r="K7" s="1064"/>
      <c r="L7" s="1078"/>
    </row>
    <row r="8" spans="1:12" ht="15" customHeight="1" x14ac:dyDescent="0.2">
      <c r="A8" s="1070"/>
      <c r="B8" s="1073"/>
      <c r="C8" s="1065"/>
      <c r="D8" s="1073"/>
      <c r="E8" s="1065"/>
      <c r="F8" s="1065"/>
      <c r="G8" s="1065"/>
      <c r="H8" s="1065"/>
      <c r="I8" s="1065"/>
      <c r="J8" s="1065"/>
      <c r="K8" s="1065"/>
      <c r="L8" s="1079"/>
    </row>
    <row r="9" spans="1:12" ht="17.100000000000001" customHeight="1" x14ac:dyDescent="0.2">
      <c r="A9" s="123" t="s">
        <v>4</v>
      </c>
      <c r="B9" s="123" t="s">
        <v>72</v>
      </c>
      <c r="C9" s="124" t="s">
        <v>73</v>
      </c>
      <c r="D9" s="124" t="s">
        <v>74</v>
      </c>
      <c r="E9" s="123" t="s">
        <v>75</v>
      </c>
      <c r="F9" s="123" t="s">
        <v>76</v>
      </c>
      <c r="G9" s="124" t="s">
        <v>77</v>
      </c>
      <c r="H9" s="124" t="s">
        <v>78</v>
      </c>
      <c r="I9" s="124" t="s">
        <v>79</v>
      </c>
      <c r="J9" s="124" t="s">
        <v>80</v>
      </c>
      <c r="K9" s="125" t="s">
        <v>81</v>
      </c>
      <c r="L9" s="107" t="s">
        <v>80</v>
      </c>
    </row>
    <row r="10" spans="1:12" ht="27" x14ac:dyDescent="0.35">
      <c r="A10" s="1058" t="s">
        <v>151</v>
      </c>
      <c r="B10" s="1059"/>
      <c r="C10" s="1059"/>
      <c r="D10" s="1059"/>
      <c r="E10" s="1059"/>
      <c r="F10" s="1059"/>
      <c r="G10" s="1059"/>
      <c r="H10" s="1059"/>
      <c r="I10" s="1059"/>
      <c r="J10" s="1059"/>
      <c r="K10" s="1059"/>
      <c r="L10" s="7"/>
    </row>
    <row r="11" spans="1:12" ht="12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10"/>
    </row>
    <row r="12" spans="1:12" ht="20.100000000000001" customHeight="1" x14ac:dyDescent="0.2">
      <c r="A12" s="11" t="s">
        <v>5</v>
      </c>
      <c r="B12" s="1080" t="s">
        <v>1318</v>
      </c>
      <c r="C12" s="1046"/>
      <c r="D12" s="1046"/>
      <c r="E12" s="1046"/>
      <c r="F12" s="1046"/>
      <c r="G12" s="1046"/>
      <c r="H12" s="1046"/>
      <c r="I12" s="1046"/>
      <c r="J12" s="1046"/>
      <c r="K12" s="1046"/>
      <c r="L12" s="7"/>
    </row>
    <row r="13" spans="1:12" ht="6.75" customHeight="1" x14ac:dyDescent="0.2">
      <c r="A13" s="1"/>
      <c r="B13" s="2"/>
      <c r="C13" s="2"/>
      <c r="D13" s="2"/>
      <c r="L13" s="7"/>
    </row>
    <row r="14" spans="1:12" ht="17.100000000000001" customHeight="1" x14ac:dyDescent="0.2">
      <c r="A14" s="823">
        <v>1</v>
      </c>
      <c r="B14" s="824" t="s">
        <v>85</v>
      </c>
      <c r="C14" s="825">
        <v>6</v>
      </c>
      <c r="D14" s="826">
        <v>1</v>
      </c>
      <c r="E14" s="501">
        <v>102</v>
      </c>
      <c r="F14" s="501">
        <v>7933</v>
      </c>
      <c r="G14" s="501">
        <v>192</v>
      </c>
      <c r="H14" s="501">
        <v>491.55</v>
      </c>
      <c r="I14" s="501">
        <v>458.5</v>
      </c>
      <c r="J14" s="501">
        <v>210.5</v>
      </c>
      <c r="K14" s="501">
        <v>1160.55</v>
      </c>
      <c r="L14" s="501">
        <v>107</v>
      </c>
    </row>
    <row r="15" spans="1:12" ht="17.100000000000001" customHeight="1" x14ac:dyDescent="0.2">
      <c r="A15" s="823">
        <v>2</v>
      </c>
      <c r="B15" s="824" t="s">
        <v>107</v>
      </c>
      <c r="C15" s="825">
        <v>3</v>
      </c>
      <c r="D15" s="502">
        <v>3</v>
      </c>
      <c r="E15" s="827">
        <v>44</v>
      </c>
      <c r="F15" s="501" t="s">
        <v>274</v>
      </c>
      <c r="G15" s="501" t="s">
        <v>274</v>
      </c>
      <c r="H15" s="501" t="s">
        <v>274</v>
      </c>
      <c r="I15" s="501" t="s">
        <v>274</v>
      </c>
      <c r="J15" s="827">
        <v>45814.292800000003</v>
      </c>
      <c r="K15" s="827">
        <f>SUM(J15)</f>
        <v>45814.292800000003</v>
      </c>
      <c r="L15" s="827">
        <v>13</v>
      </c>
    </row>
    <row r="16" spans="1:12" ht="17.100000000000001" customHeight="1" x14ac:dyDescent="0.2">
      <c r="A16" s="823">
        <v>3</v>
      </c>
      <c r="B16" s="824" t="s">
        <v>104</v>
      </c>
      <c r="C16" s="828">
        <v>1</v>
      </c>
      <c r="D16" s="502" t="s">
        <v>274</v>
      </c>
      <c r="E16" s="827">
        <v>2</v>
      </c>
      <c r="F16" s="501" t="s">
        <v>274</v>
      </c>
      <c r="G16" s="501">
        <v>2</v>
      </c>
      <c r="H16" s="501" t="s">
        <v>274</v>
      </c>
      <c r="I16" s="501">
        <v>39.200000000000003</v>
      </c>
      <c r="J16" s="501" t="s">
        <v>274</v>
      </c>
      <c r="K16" s="501">
        <f>SUM(I16:J16)</f>
        <v>39.200000000000003</v>
      </c>
      <c r="L16" s="827">
        <v>2</v>
      </c>
    </row>
    <row r="17" spans="1:12" ht="16.5" customHeight="1" x14ac:dyDescent="0.2">
      <c r="A17" s="823">
        <v>4</v>
      </c>
      <c r="B17" s="829" t="s">
        <v>105</v>
      </c>
      <c r="C17" s="826">
        <v>3</v>
      </c>
      <c r="D17" s="502" t="s">
        <v>274</v>
      </c>
      <c r="E17" s="827">
        <v>22</v>
      </c>
      <c r="F17" s="501" t="s">
        <v>274</v>
      </c>
      <c r="G17" s="501" t="s">
        <v>274</v>
      </c>
      <c r="H17" s="501" t="s">
        <v>274</v>
      </c>
      <c r="I17" s="501" t="s">
        <v>274</v>
      </c>
      <c r="J17" s="827">
        <v>59.67</v>
      </c>
      <c r="K17" s="827">
        <v>59.67</v>
      </c>
      <c r="L17" s="827">
        <v>22</v>
      </c>
    </row>
    <row r="18" spans="1:12" ht="17.100000000000001" customHeight="1" x14ac:dyDescent="0.2">
      <c r="A18" s="823">
        <v>5</v>
      </c>
      <c r="B18" s="829" t="s">
        <v>87</v>
      </c>
      <c r="C18" s="826">
        <v>5</v>
      </c>
      <c r="D18" s="826">
        <v>3</v>
      </c>
      <c r="E18" s="501">
        <v>273</v>
      </c>
      <c r="F18" s="501">
        <v>14151</v>
      </c>
      <c r="G18" s="501">
        <v>84</v>
      </c>
      <c r="H18" s="501">
        <v>1581.4</v>
      </c>
      <c r="I18" s="501">
        <v>1949.5</v>
      </c>
      <c r="J18" s="501">
        <v>614.99869999999999</v>
      </c>
      <c r="K18" s="501">
        <f>SUM(H18:J18)</f>
        <v>4145.8986999999997</v>
      </c>
      <c r="L18" s="501">
        <v>47</v>
      </c>
    </row>
    <row r="19" spans="1:12" s="268" customFormat="1" ht="17.100000000000001" customHeight="1" x14ac:dyDescent="0.2">
      <c r="A19" s="830">
        <v>6</v>
      </c>
      <c r="B19" s="831" t="s">
        <v>88</v>
      </c>
      <c r="C19" s="832">
        <v>1</v>
      </c>
      <c r="D19" s="502">
        <v>1</v>
      </c>
      <c r="E19" s="501">
        <v>10</v>
      </c>
      <c r="F19" s="501" t="s">
        <v>274</v>
      </c>
      <c r="G19" s="501">
        <v>1</v>
      </c>
      <c r="H19" s="501" t="s">
        <v>274</v>
      </c>
      <c r="I19" s="501">
        <v>14</v>
      </c>
      <c r="J19" s="501">
        <v>43.6</v>
      </c>
      <c r="K19" s="501">
        <v>57.6</v>
      </c>
      <c r="L19" s="501">
        <v>11</v>
      </c>
    </row>
    <row r="20" spans="1:12" ht="17.100000000000001" customHeight="1" x14ac:dyDescent="0.2">
      <c r="A20" s="833">
        <v>7</v>
      </c>
      <c r="B20" s="834" t="s">
        <v>89</v>
      </c>
      <c r="C20" s="828">
        <v>6</v>
      </c>
      <c r="D20" s="835">
        <v>2</v>
      </c>
      <c r="E20" s="501">
        <v>172</v>
      </c>
      <c r="F20" s="501">
        <v>276</v>
      </c>
      <c r="G20" s="501">
        <v>41</v>
      </c>
      <c r="H20" s="501">
        <v>8.07</v>
      </c>
      <c r="I20" s="501">
        <v>12.962</v>
      </c>
      <c r="J20" s="501">
        <v>73.263999999999996</v>
      </c>
      <c r="K20" s="501">
        <v>94.296000000000006</v>
      </c>
      <c r="L20" s="501">
        <v>29</v>
      </c>
    </row>
    <row r="21" spans="1:12" ht="17.100000000000001" customHeight="1" x14ac:dyDescent="0.2">
      <c r="A21" s="826">
        <v>8</v>
      </c>
      <c r="B21" s="836" t="s">
        <v>90</v>
      </c>
      <c r="C21" s="826">
        <v>8</v>
      </c>
      <c r="D21" s="826">
        <v>4</v>
      </c>
      <c r="E21" s="501">
        <v>492</v>
      </c>
      <c r="F21" s="501">
        <v>25164</v>
      </c>
      <c r="G21" s="501">
        <v>299</v>
      </c>
      <c r="H21" s="501">
        <v>1832.96</v>
      </c>
      <c r="I21" s="501">
        <v>2174.2199999999998</v>
      </c>
      <c r="J21" s="501">
        <v>303.41000000000003</v>
      </c>
      <c r="K21" s="501">
        <f>SUM(H21:J21)</f>
        <v>4310.59</v>
      </c>
      <c r="L21" s="501">
        <v>1</v>
      </c>
    </row>
    <row r="22" spans="1:12" ht="15.75" customHeight="1" x14ac:dyDescent="0.2">
      <c r="A22" s="826">
        <v>9</v>
      </c>
      <c r="B22" s="836" t="s">
        <v>91</v>
      </c>
      <c r="C22" s="826">
        <v>2</v>
      </c>
      <c r="D22" s="826">
        <v>1</v>
      </c>
      <c r="E22" s="501">
        <v>16</v>
      </c>
      <c r="F22" s="501" t="s">
        <v>274</v>
      </c>
      <c r="G22" s="501" t="s">
        <v>274</v>
      </c>
      <c r="H22" s="501" t="s">
        <v>274</v>
      </c>
      <c r="I22" s="501">
        <v>41.4</v>
      </c>
      <c r="J22" s="501">
        <v>2.2000000000000002</v>
      </c>
      <c r="K22" s="501">
        <v>43.6</v>
      </c>
      <c r="L22" s="501">
        <v>16</v>
      </c>
    </row>
    <row r="23" spans="1:12" ht="17.100000000000001" customHeight="1" x14ac:dyDescent="0.2">
      <c r="A23" s="826">
        <v>10</v>
      </c>
      <c r="B23" s="836" t="s">
        <v>92</v>
      </c>
      <c r="C23" s="826">
        <v>4</v>
      </c>
      <c r="D23" s="502">
        <v>2</v>
      </c>
      <c r="E23" s="501">
        <v>23</v>
      </c>
      <c r="F23" s="501" t="s">
        <v>274</v>
      </c>
      <c r="G23" s="501">
        <v>2</v>
      </c>
      <c r="H23" s="501" t="s">
        <v>274</v>
      </c>
      <c r="I23" s="837">
        <v>95</v>
      </c>
      <c r="J23" s="838">
        <v>16958.9208</v>
      </c>
      <c r="K23" s="838">
        <f>SUM(I23:J23)</f>
        <v>17053.9208</v>
      </c>
      <c r="L23" s="501">
        <v>28</v>
      </c>
    </row>
    <row r="24" spans="1:12" ht="17.100000000000001" customHeight="1" x14ac:dyDescent="0.2">
      <c r="A24" s="826">
        <v>11</v>
      </c>
      <c r="B24" s="836" t="s">
        <v>93</v>
      </c>
      <c r="C24" s="826">
        <v>7</v>
      </c>
      <c r="D24" s="826">
        <v>3</v>
      </c>
      <c r="E24" s="501">
        <v>140</v>
      </c>
      <c r="F24" s="501">
        <v>6408</v>
      </c>
      <c r="G24" s="501">
        <v>112</v>
      </c>
      <c r="H24" s="501">
        <v>555.9</v>
      </c>
      <c r="I24" s="837">
        <v>2151</v>
      </c>
      <c r="J24" s="501">
        <v>25.65</v>
      </c>
      <c r="K24" s="501">
        <f>SUM(H24:J24)</f>
        <v>2732.55</v>
      </c>
      <c r="L24" s="501">
        <v>204</v>
      </c>
    </row>
    <row r="25" spans="1:12" ht="17.100000000000001" customHeight="1" x14ac:dyDescent="0.2">
      <c r="A25" s="826">
        <v>12</v>
      </c>
      <c r="B25" s="836" t="s">
        <v>94</v>
      </c>
      <c r="C25" s="826">
        <v>1</v>
      </c>
      <c r="D25" s="501">
        <v>1</v>
      </c>
      <c r="E25" s="501">
        <v>1</v>
      </c>
      <c r="F25" s="501">
        <v>27</v>
      </c>
      <c r="G25" s="501" t="s">
        <v>274</v>
      </c>
      <c r="H25" s="839">
        <v>2</v>
      </c>
      <c r="I25" s="501" t="s">
        <v>274</v>
      </c>
      <c r="J25" s="839">
        <v>4</v>
      </c>
      <c r="K25" s="839">
        <v>6</v>
      </c>
      <c r="L25" s="827">
        <v>4</v>
      </c>
    </row>
    <row r="26" spans="1:12" ht="17.100000000000001" customHeight="1" x14ac:dyDescent="0.2">
      <c r="A26" s="566">
        <v>13</v>
      </c>
      <c r="B26" s="840" t="s">
        <v>149</v>
      </c>
      <c r="C26" s="566">
        <v>3</v>
      </c>
      <c r="D26" s="501">
        <v>2</v>
      </c>
      <c r="E26" s="501">
        <v>23</v>
      </c>
      <c r="F26" s="501" t="s">
        <v>274</v>
      </c>
      <c r="G26" s="501" t="s">
        <v>274</v>
      </c>
      <c r="H26" s="501" t="s">
        <v>274</v>
      </c>
      <c r="I26" s="501" t="s">
        <v>274</v>
      </c>
      <c r="J26" s="501">
        <v>117.6</v>
      </c>
      <c r="K26" s="501">
        <v>117.6</v>
      </c>
      <c r="L26" s="501">
        <v>18</v>
      </c>
    </row>
    <row r="27" spans="1:12" ht="17.100000000000001" customHeight="1" x14ac:dyDescent="0.2">
      <c r="A27" s="826">
        <v>14</v>
      </c>
      <c r="B27" s="836" t="s">
        <v>108</v>
      </c>
      <c r="C27" s="826">
        <v>4</v>
      </c>
      <c r="D27" s="501">
        <v>1</v>
      </c>
      <c r="E27" s="501">
        <v>14</v>
      </c>
      <c r="F27" s="501" t="s">
        <v>274</v>
      </c>
      <c r="G27" s="501" t="s">
        <v>274</v>
      </c>
      <c r="H27" s="501" t="s">
        <v>274</v>
      </c>
      <c r="I27" s="501" t="s">
        <v>274</v>
      </c>
      <c r="J27" s="501">
        <v>238.81</v>
      </c>
      <c r="K27" s="501">
        <v>238.81</v>
      </c>
      <c r="L27" s="501">
        <v>15</v>
      </c>
    </row>
    <row r="28" spans="1:12" ht="17.100000000000001" customHeight="1" x14ac:dyDescent="0.2">
      <c r="A28" s="826">
        <v>15</v>
      </c>
      <c r="B28" s="836" t="s">
        <v>95</v>
      </c>
      <c r="C28" s="826">
        <v>3</v>
      </c>
      <c r="D28" s="501" t="s">
        <v>274</v>
      </c>
      <c r="E28" s="827">
        <v>22</v>
      </c>
      <c r="F28" s="827">
        <v>3558</v>
      </c>
      <c r="G28" s="827" t="s">
        <v>274</v>
      </c>
      <c r="H28" s="827">
        <v>144.18</v>
      </c>
      <c r="I28" s="827" t="s">
        <v>274</v>
      </c>
      <c r="J28" s="827">
        <v>54.5</v>
      </c>
      <c r="K28" s="827">
        <v>198.68</v>
      </c>
      <c r="L28" s="827">
        <v>22</v>
      </c>
    </row>
    <row r="29" spans="1:12" ht="17.100000000000001" customHeight="1" x14ac:dyDescent="0.2">
      <c r="A29" s="826">
        <v>16</v>
      </c>
      <c r="B29" s="836" t="s">
        <v>109</v>
      </c>
      <c r="C29" s="826">
        <v>7</v>
      </c>
      <c r="D29" s="826">
        <v>5</v>
      </c>
      <c r="E29" s="501">
        <v>454</v>
      </c>
      <c r="F29" s="501">
        <v>9921</v>
      </c>
      <c r="G29" s="501">
        <v>188</v>
      </c>
      <c r="H29" s="501">
        <v>1395.6</v>
      </c>
      <c r="I29" s="501">
        <v>465.28</v>
      </c>
      <c r="J29" s="501">
        <v>568.62</v>
      </c>
      <c r="K29" s="501">
        <v>2429.5</v>
      </c>
      <c r="L29" s="501">
        <v>1</v>
      </c>
    </row>
    <row r="30" spans="1:12" ht="17.100000000000001" customHeight="1" x14ac:dyDescent="0.2">
      <c r="A30" s="566">
        <v>17</v>
      </c>
      <c r="B30" s="841" t="s">
        <v>96</v>
      </c>
      <c r="C30" s="842">
        <v>5</v>
      </c>
      <c r="D30" s="842">
        <v>6</v>
      </c>
      <c r="E30" s="501">
        <v>148</v>
      </c>
      <c r="F30" s="501">
        <v>7391</v>
      </c>
      <c r="G30" s="501">
        <v>50</v>
      </c>
      <c r="H30" s="501">
        <v>600.84400000000005</v>
      </c>
      <c r="I30" s="501">
        <v>605.07000000000005</v>
      </c>
      <c r="J30" s="501">
        <v>1179.5820000000001</v>
      </c>
      <c r="K30" s="501">
        <v>2385.4960000000001</v>
      </c>
      <c r="L30" s="501">
        <v>65</v>
      </c>
    </row>
    <row r="31" spans="1:12" ht="17.100000000000001" customHeight="1" x14ac:dyDescent="0.2">
      <c r="A31" s="843">
        <v>18</v>
      </c>
      <c r="B31" s="844" t="s">
        <v>97</v>
      </c>
      <c r="C31" s="845">
        <v>3</v>
      </c>
      <c r="D31" s="502">
        <v>1</v>
      </c>
      <c r="E31" s="501">
        <v>35</v>
      </c>
      <c r="F31" s="502" t="s">
        <v>274</v>
      </c>
      <c r="G31" s="501">
        <v>5</v>
      </c>
      <c r="H31" s="837">
        <v>5</v>
      </c>
      <c r="I31" s="501">
        <v>91.5</v>
      </c>
      <c r="J31" s="501">
        <v>17221.099999999999</v>
      </c>
      <c r="K31" s="501">
        <v>17317.599999999999</v>
      </c>
      <c r="L31" s="501">
        <v>38</v>
      </c>
    </row>
    <row r="32" spans="1:12" ht="17.100000000000001" customHeight="1" x14ac:dyDescent="0.2">
      <c r="A32" s="846">
        <v>19</v>
      </c>
      <c r="B32" s="844" t="s">
        <v>98</v>
      </c>
      <c r="C32" s="845">
        <v>4</v>
      </c>
      <c r="D32" s="826">
        <v>1</v>
      </c>
      <c r="E32" s="501">
        <v>65</v>
      </c>
      <c r="F32" s="501" t="s">
        <v>274</v>
      </c>
      <c r="G32" s="501">
        <v>15</v>
      </c>
      <c r="H32" s="501" t="s">
        <v>274</v>
      </c>
      <c r="I32" s="501">
        <v>52.16</v>
      </c>
      <c r="J32" s="837">
        <v>659</v>
      </c>
      <c r="K32" s="501">
        <v>711.16</v>
      </c>
      <c r="L32" s="501">
        <v>59</v>
      </c>
    </row>
    <row r="33" spans="1:12" ht="17.100000000000001" customHeight="1" x14ac:dyDescent="0.2">
      <c r="A33" s="846">
        <v>20</v>
      </c>
      <c r="B33" s="844" t="s">
        <v>99</v>
      </c>
      <c r="C33" s="845">
        <v>4</v>
      </c>
      <c r="D33" s="826">
        <v>7</v>
      </c>
      <c r="E33" s="502">
        <v>52</v>
      </c>
      <c r="F33" s="502" t="s">
        <v>274</v>
      </c>
      <c r="G33" s="502">
        <v>56</v>
      </c>
      <c r="H33" s="502" t="s">
        <v>274</v>
      </c>
      <c r="I33" s="502">
        <v>90.27</v>
      </c>
      <c r="J33" s="502" t="s">
        <v>274</v>
      </c>
      <c r="K33" s="502">
        <v>90.27</v>
      </c>
      <c r="L33" s="502">
        <v>43</v>
      </c>
    </row>
    <row r="34" spans="1:12" ht="17.100000000000001" customHeight="1" x14ac:dyDescent="0.2">
      <c r="A34" s="847">
        <v>21</v>
      </c>
      <c r="B34" s="848" t="s">
        <v>100</v>
      </c>
      <c r="C34" s="849">
        <v>2</v>
      </c>
      <c r="D34" s="502" t="s">
        <v>274</v>
      </c>
      <c r="E34" s="636">
        <v>73</v>
      </c>
      <c r="F34" s="636">
        <v>3605</v>
      </c>
      <c r="G34" s="636">
        <v>19</v>
      </c>
      <c r="H34" s="850">
        <v>1316</v>
      </c>
      <c r="I34" s="636">
        <v>397.99</v>
      </c>
      <c r="J34" s="636" t="s">
        <v>274</v>
      </c>
      <c r="K34" s="636">
        <v>1713.99</v>
      </c>
      <c r="L34" s="636">
        <v>73</v>
      </c>
    </row>
    <row r="35" spans="1:12" ht="17.100000000000001" customHeight="1" x14ac:dyDescent="0.3">
      <c r="A35" s="1066" t="s">
        <v>101</v>
      </c>
      <c r="B35" s="1067"/>
      <c r="C35" s="269">
        <f t="shared" ref="C35:L35" si="0">SUM(C14:C34)</f>
        <v>82</v>
      </c>
      <c r="D35" s="270">
        <f t="shared" si="0"/>
        <v>44</v>
      </c>
      <c r="E35" s="271">
        <f t="shared" si="0"/>
        <v>2183</v>
      </c>
      <c r="F35" s="271">
        <f t="shared" si="0"/>
        <v>78434</v>
      </c>
      <c r="G35" s="271">
        <f t="shared" si="0"/>
        <v>1066</v>
      </c>
      <c r="H35" s="272">
        <f t="shared" si="0"/>
        <v>7933.5039999999999</v>
      </c>
      <c r="I35" s="272">
        <f t="shared" si="0"/>
        <v>8638.0519999999979</v>
      </c>
      <c r="J35" s="272">
        <f t="shared" si="0"/>
        <v>84149.718300000008</v>
      </c>
      <c r="K35" s="273">
        <f t="shared" si="0"/>
        <v>100721.27430000002</v>
      </c>
      <c r="L35" s="271">
        <f t="shared" si="0"/>
        <v>818</v>
      </c>
    </row>
    <row r="36" spans="1:12" ht="12" customHeight="1" x14ac:dyDescent="0.25">
      <c r="A36" s="15"/>
      <c r="B36" s="16"/>
      <c r="C36" s="17"/>
      <c r="D36" s="17"/>
      <c r="E36" s="17"/>
      <c r="F36" s="17"/>
      <c r="G36" s="17"/>
      <c r="H36" s="17"/>
      <c r="I36" s="17"/>
      <c r="J36" s="17"/>
      <c r="L36" s="7"/>
    </row>
    <row r="37" spans="1:12" s="20" customFormat="1" ht="20.100000000000001" customHeight="1" x14ac:dyDescent="0.3">
      <c r="A37" s="18"/>
      <c r="B37" s="1047" t="s">
        <v>152</v>
      </c>
      <c r="C37" s="1014"/>
      <c r="D37" s="1014"/>
      <c r="E37" s="1014"/>
      <c r="F37" s="1014"/>
      <c r="G37" s="1014"/>
      <c r="H37" s="1014"/>
      <c r="I37" s="1014"/>
      <c r="J37" s="1014"/>
      <c r="K37" s="1014"/>
      <c r="L37" s="19"/>
    </row>
    <row r="38" spans="1:12" ht="12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7"/>
    </row>
    <row r="39" spans="1:12" ht="17.100000000000001" customHeight="1" x14ac:dyDescent="0.25">
      <c r="A39" s="852">
        <v>1</v>
      </c>
      <c r="B39" s="853" t="s">
        <v>86</v>
      </c>
      <c r="C39" s="828">
        <v>1</v>
      </c>
      <c r="D39" s="501" t="s">
        <v>274</v>
      </c>
      <c r="E39" s="828">
        <v>2</v>
      </c>
      <c r="F39" s="828">
        <v>1645</v>
      </c>
      <c r="G39" s="828">
        <v>1</v>
      </c>
      <c r="H39" s="854">
        <v>202.72</v>
      </c>
      <c r="I39" s="854">
        <v>20</v>
      </c>
      <c r="J39" s="855" t="s">
        <v>274</v>
      </c>
      <c r="K39" s="856">
        <f>SUM(H39:J39)</f>
        <v>222.72</v>
      </c>
      <c r="L39" s="857">
        <v>2</v>
      </c>
    </row>
    <row r="40" spans="1:12" ht="17.100000000000001" customHeight="1" x14ac:dyDescent="0.2">
      <c r="A40" s="566">
        <v>2</v>
      </c>
      <c r="B40" s="840" t="s">
        <v>87</v>
      </c>
      <c r="C40" s="566">
        <v>5</v>
      </c>
      <c r="D40" s="501" t="s">
        <v>274</v>
      </c>
      <c r="E40" s="501" t="s">
        <v>274</v>
      </c>
      <c r="F40" s="501">
        <v>168</v>
      </c>
      <c r="G40" s="501">
        <v>5</v>
      </c>
      <c r="H40" s="838">
        <v>56.191699999999997</v>
      </c>
      <c r="I40" s="838">
        <v>35.700000000000003</v>
      </c>
      <c r="J40" s="501">
        <v>6.3</v>
      </c>
      <c r="K40" s="838">
        <f>SUM(H40:J40)</f>
        <v>98.191699999999997</v>
      </c>
      <c r="L40" s="501">
        <v>11</v>
      </c>
    </row>
    <row r="41" spans="1:12" ht="17.100000000000001" customHeight="1" x14ac:dyDescent="0.2">
      <c r="A41" s="566">
        <v>3</v>
      </c>
      <c r="B41" s="840" t="s">
        <v>91</v>
      </c>
      <c r="C41" s="566">
        <v>1</v>
      </c>
      <c r="D41" s="566" t="s">
        <v>274</v>
      </c>
      <c r="E41" s="501">
        <v>2</v>
      </c>
      <c r="F41" s="501">
        <v>82</v>
      </c>
      <c r="G41" s="501" t="s">
        <v>274</v>
      </c>
      <c r="H41" s="838">
        <v>10</v>
      </c>
      <c r="I41" s="838" t="s">
        <v>274</v>
      </c>
      <c r="J41" s="501" t="s">
        <v>274</v>
      </c>
      <c r="K41" s="838">
        <v>10</v>
      </c>
      <c r="L41" s="501">
        <v>2</v>
      </c>
    </row>
    <row r="42" spans="1:12" ht="17.100000000000001" customHeight="1" x14ac:dyDescent="0.2">
      <c r="A42" s="858">
        <v>4</v>
      </c>
      <c r="B42" s="859" t="s">
        <v>93</v>
      </c>
      <c r="C42" s="825">
        <v>4</v>
      </c>
      <c r="D42" s="502">
        <v>1</v>
      </c>
      <c r="E42" s="501">
        <v>5</v>
      </c>
      <c r="F42" s="501">
        <v>862</v>
      </c>
      <c r="G42" s="501">
        <v>2</v>
      </c>
      <c r="H42" s="838">
        <v>96</v>
      </c>
      <c r="I42" s="838">
        <v>10</v>
      </c>
      <c r="J42" s="860" t="s">
        <v>274</v>
      </c>
      <c r="K42" s="838">
        <v>106</v>
      </c>
      <c r="L42" s="501">
        <v>13</v>
      </c>
    </row>
    <row r="43" spans="1:12" ht="17.100000000000001" customHeight="1" x14ac:dyDescent="0.2">
      <c r="A43" s="858">
        <v>5</v>
      </c>
      <c r="B43" s="859" t="s">
        <v>109</v>
      </c>
      <c r="C43" s="825">
        <v>1</v>
      </c>
      <c r="D43" s="502" t="s">
        <v>274</v>
      </c>
      <c r="E43" s="501">
        <v>1</v>
      </c>
      <c r="F43" s="501" t="s">
        <v>274</v>
      </c>
      <c r="G43" s="501">
        <v>1</v>
      </c>
      <c r="H43" s="838" t="s">
        <v>274</v>
      </c>
      <c r="I43" s="838">
        <v>5.6</v>
      </c>
      <c r="J43" s="501" t="s">
        <v>274</v>
      </c>
      <c r="K43" s="838">
        <v>5.6</v>
      </c>
      <c r="L43" s="501">
        <v>1</v>
      </c>
    </row>
    <row r="44" spans="1:12" ht="17.100000000000001" customHeight="1" x14ac:dyDescent="0.2">
      <c r="A44" s="858">
        <v>6</v>
      </c>
      <c r="B44" s="859" t="s">
        <v>96</v>
      </c>
      <c r="C44" s="825">
        <v>5</v>
      </c>
      <c r="D44" s="861">
        <v>5</v>
      </c>
      <c r="E44" s="502">
        <v>12</v>
      </c>
      <c r="F44" s="502">
        <v>420</v>
      </c>
      <c r="G44" s="502">
        <v>15</v>
      </c>
      <c r="H44" s="862">
        <v>96.16</v>
      </c>
      <c r="I44" s="862">
        <v>244.13050000000001</v>
      </c>
      <c r="J44" s="863">
        <v>5</v>
      </c>
      <c r="K44" s="862">
        <v>345.29050000000001</v>
      </c>
      <c r="L44" s="502">
        <v>23</v>
      </c>
    </row>
    <row r="45" spans="1:12" ht="17.100000000000001" customHeight="1" x14ac:dyDescent="0.3">
      <c r="A45" s="274"/>
      <c r="B45" s="275" t="s">
        <v>101</v>
      </c>
      <c r="C45" s="269">
        <f t="shared" ref="C45:I45" si="1">SUM(C39:C44)</f>
        <v>17</v>
      </c>
      <c r="D45" s="270">
        <f t="shared" si="1"/>
        <v>6</v>
      </c>
      <c r="E45" s="271">
        <f t="shared" si="1"/>
        <v>22</v>
      </c>
      <c r="F45" s="271">
        <f t="shared" si="1"/>
        <v>3177</v>
      </c>
      <c r="G45" s="271">
        <f t="shared" si="1"/>
        <v>24</v>
      </c>
      <c r="H45" s="272">
        <f t="shared" si="1"/>
        <v>461.07169999999996</v>
      </c>
      <c r="I45" s="272">
        <f t="shared" si="1"/>
        <v>315.43049999999999</v>
      </c>
      <c r="J45" s="513">
        <f>SUM(J40:J44)</f>
        <v>11.3</v>
      </c>
      <c r="K45" s="273">
        <f>SUM(K39:K44)</f>
        <v>787.80220000000008</v>
      </c>
      <c r="L45" s="271">
        <f>SUM(L39:L44)</f>
        <v>52</v>
      </c>
    </row>
    <row r="46" spans="1:12" ht="6.75" customHeight="1" x14ac:dyDescent="0.2">
      <c r="A46" s="8"/>
      <c r="B46" s="21"/>
      <c r="C46" s="21"/>
      <c r="D46" s="21"/>
      <c r="E46" s="21"/>
      <c r="F46" s="21"/>
      <c r="G46" s="21"/>
      <c r="H46" s="21"/>
      <c r="I46" s="21"/>
      <c r="J46" s="21"/>
      <c r="K46" s="9"/>
      <c r="L46" s="7"/>
    </row>
    <row r="47" spans="1:12" s="20" customFormat="1" ht="20.100000000000001" customHeight="1" x14ac:dyDescent="0.3">
      <c r="A47" s="1055" t="s">
        <v>153</v>
      </c>
      <c r="B47" s="1043"/>
      <c r="C47" s="1043"/>
      <c r="D47" s="1043"/>
      <c r="E47" s="1043"/>
      <c r="F47" s="1043"/>
      <c r="G47" s="1043"/>
      <c r="H47" s="1043"/>
      <c r="I47" s="1043"/>
      <c r="J47" s="1043"/>
      <c r="K47" s="1043"/>
      <c r="L47" s="19"/>
    </row>
    <row r="48" spans="1:12" ht="3.75" customHeight="1" x14ac:dyDescent="0.2">
      <c r="A48" s="1"/>
      <c r="B48" s="2"/>
      <c r="C48" s="2"/>
      <c r="D48" s="2"/>
      <c r="L48" s="7"/>
    </row>
    <row r="49" spans="1:15" ht="17.100000000000001" customHeight="1" x14ac:dyDescent="0.2">
      <c r="A49" s="826">
        <v>1</v>
      </c>
      <c r="B49" s="836" t="s">
        <v>85</v>
      </c>
      <c r="C49" s="826">
        <v>6</v>
      </c>
      <c r="D49" s="864" t="s">
        <v>274</v>
      </c>
      <c r="E49" s="472">
        <v>4</v>
      </c>
      <c r="F49" s="472">
        <v>190</v>
      </c>
      <c r="G49" s="472">
        <v>56</v>
      </c>
      <c r="H49" s="865">
        <v>32</v>
      </c>
      <c r="I49" s="865">
        <v>6842.0920999999998</v>
      </c>
      <c r="J49" s="838" t="s">
        <v>274</v>
      </c>
      <c r="K49" s="865">
        <f>SUM(H49:J49)</f>
        <v>6874.0920999999998</v>
      </c>
      <c r="L49" s="472">
        <v>73</v>
      </c>
    </row>
    <row r="50" spans="1:15" ht="17.100000000000001" customHeight="1" x14ac:dyDescent="0.2">
      <c r="A50" s="826">
        <v>2</v>
      </c>
      <c r="B50" s="836" t="s">
        <v>107</v>
      </c>
      <c r="C50" s="826">
        <v>4</v>
      </c>
      <c r="D50" s="501" t="s">
        <v>274</v>
      </c>
      <c r="E50" s="472">
        <v>13</v>
      </c>
      <c r="F50" s="472">
        <v>2</v>
      </c>
      <c r="G50" s="472">
        <v>12</v>
      </c>
      <c r="H50" s="865">
        <v>5.2976000000000001</v>
      </c>
      <c r="I50" s="865">
        <v>444.63</v>
      </c>
      <c r="J50" s="838" t="s">
        <v>274</v>
      </c>
      <c r="K50" s="865">
        <f>SUM(H50:J50)</f>
        <v>449.92759999999998</v>
      </c>
      <c r="L50" s="472">
        <v>13</v>
      </c>
    </row>
    <row r="51" spans="1:15" ht="18.75" customHeight="1" x14ac:dyDescent="0.2">
      <c r="A51" s="826">
        <v>3</v>
      </c>
      <c r="B51" s="836" t="s">
        <v>104</v>
      </c>
      <c r="C51" s="826">
        <v>4</v>
      </c>
      <c r="D51" s="501" t="s">
        <v>274</v>
      </c>
      <c r="E51" s="472">
        <v>5</v>
      </c>
      <c r="F51" s="501" t="s">
        <v>274</v>
      </c>
      <c r="G51" s="472">
        <v>5</v>
      </c>
      <c r="H51" s="838" t="s">
        <v>274</v>
      </c>
      <c r="I51" s="865">
        <v>608.42999999999995</v>
      </c>
      <c r="J51" s="838" t="s">
        <v>274</v>
      </c>
      <c r="K51" s="865">
        <f>SUM(I51:J51)</f>
        <v>608.42999999999995</v>
      </c>
      <c r="L51" s="866">
        <v>11</v>
      </c>
      <c r="M51" s="1085"/>
      <c r="N51" s="1086"/>
      <c r="O51" s="1086"/>
    </row>
    <row r="52" spans="1:15" ht="17.100000000000001" customHeight="1" x14ac:dyDescent="0.2">
      <c r="A52" s="826">
        <v>4</v>
      </c>
      <c r="B52" s="836" t="s">
        <v>105</v>
      </c>
      <c r="C52" s="826">
        <v>4</v>
      </c>
      <c r="D52" s="501" t="s">
        <v>274</v>
      </c>
      <c r="E52" s="472">
        <v>2</v>
      </c>
      <c r="F52" s="472">
        <v>3</v>
      </c>
      <c r="G52" s="472">
        <v>28</v>
      </c>
      <c r="H52" s="865">
        <v>3</v>
      </c>
      <c r="I52" s="865">
        <v>3074.2927</v>
      </c>
      <c r="J52" s="838" t="s">
        <v>274</v>
      </c>
      <c r="K52" s="865">
        <f>SUM(H52:J52)</f>
        <v>3077.2927</v>
      </c>
      <c r="L52" s="472">
        <v>30</v>
      </c>
    </row>
    <row r="53" spans="1:15" ht="17.100000000000001" customHeight="1" x14ac:dyDescent="0.2">
      <c r="A53" s="826">
        <v>5</v>
      </c>
      <c r="B53" s="867" t="s">
        <v>102</v>
      </c>
      <c r="C53" s="843">
        <v>6</v>
      </c>
      <c r="D53" s="501" t="s">
        <v>274</v>
      </c>
      <c r="E53" s="827">
        <v>461</v>
      </c>
      <c r="F53" s="501">
        <v>54513</v>
      </c>
      <c r="G53" s="501">
        <v>42</v>
      </c>
      <c r="H53" s="838">
        <v>11766</v>
      </c>
      <c r="I53" s="838">
        <v>4634</v>
      </c>
      <c r="J53" s="868" t="s">
        <v>274</v>
      </c>
      <c r="K53" s="868">
        <v>16400</v>
      </c>
      <c r="L53" s="827">
        <v>11</v>
      </c>
    </row>
    <row r="54" spans="1:15" ht="17.100000000000001" customHeight="1" x14ac:dyDescent="0.2">
      <c r="A54" s="826">
        <v>6</v>
      </c>
      <c r="B54" s="867" t="s">
        <v>87</v>
      </c>
      <c r="C54" s="843">
        <v>1</v>
      </c>
      <c r="D54" s="501" t="str">
        <f>$D$53</f>
        <v>NA</v>
      </c>
      <c r="E54" s="827">
        <v>2</v>
      </c>
      <c r="F54" s="501" t="str">
        <f>$D$53</f>
        <v>NA</v>
      </c>
      <c r="G54" s="501">
        <v>2</v>
      </c>
      <c r="H54" s="501" t="str">
        <f>$D$53</f>
        <v>NA</v>
      </c>
      <c r="I54" s="838">
        <v>142</v>
      </c>
      <c r="J54" s="501" t="str">
        <f>$D$53</f>
        <v>NA</v>
      </c>
      <c r="K54" s="868">
        <f>SUM(H54:J54)</f>
        <v>142</v>
      </c>
      <c r="L54" s="827">
        <v>2</v>
      </c>
    </row>
    <row r="55" spans="1:15" ht="17.100000000000001" customHeight="1" x14ac:dyDescent="0.2">
      <c r="A55" s="826">
        <v>7</v>
      </c>
      <c r="B55" s="836" t="s">
        <v>88</v>
      </c>
      <c r="C55" s="826">
        <v>2</v>
      </c>
      <c r="D55" s="501" t="s">
        <v>274</v>
      </c>
      <c r="E55" s="501">
        <v>15</v>
      </c>
      <c r="F55" s="501" t="s">
        <v>274</v>
      </c>
      <c r="G55" s="501">
        <v>11</v>
      </c>
      <c r="H55" s="838" t="s">
        <v>274</v>
      </c>
      <c r="I55" s="838">
        <v>461.32</v>
      </c>
      <c r="J55" s="838" t="s">
        <v>274</v>
      </c>
      <c r="K55" s="838">
        <v>461.32</v>
      </c>
      <c r="L55" s="501">
        <v>20</v>
      </c>
    </row>
    <row r="56" spans="1:15" ht="17.25" customHeight="1" x14ac:dyDescent="0.2">
      <c r="A56" s="826">
        <v>8</v>
      </c>
      <c r="B56" s="836" t="s">
        <v>89</v>
      </c>
      <c r="C56" s="826">
        <v>6</v>
      </c>
      <c r="D56" s="501">
        <v>1</v>
      </c>
      <c r="E56" s="501">
        <v>44</v>
      </c>
      <c r="F56" s="827" t="s">
        <v>274</v>
      </c>
      <c r="G56" s="501">
        <v>35</v>
      </c>
      <c r="H56" s="868" t="s">
        <v>274</v>
      </c>
      <c r="I56" s="838">
        <v>6169.82</v>
      </c>
      <c r="J56" s="868" t="s">
        <v>274</v>
      </c>
      <c r="K56" s="838">
        <f>SUM(I56:J56)</f>
        <v>6169.82</v>
      </c>
      <c r="L56" s="501">
        <v>83</v>
      </c>
    </row>
    <row r="57" spans="1:15" ht="17.100000000000001" customHeight="1" x14ac:dyDescent="0.2">
      <c r="A57" s="826">
        <v>9</v>
      </c>
      <c r="B57" s="836" t="s">
        <v>90</v>
      </c>
      <c r="C57" s="826">
        <v>4</v>
      </c>
      <c r="D57" s="501" t="s">
        <v>274</v>
      </c>
      <c r="E57" s="501">
        <v>38</v>
      </c>
      <c r="F57" s="501" t="s">
        <v>274</v>
      </c>
      <c r="G57" s="501">
        <v>38</v>
      </c>
      <c r="H57" s="838" t="s">
        <v>274</v>
      </c>
      <c r="I57" s="838">
        <v>8449.67</v>
      </c>
      <c r="J57" s="838" t="s">
        <v>274</v>
      </c>
      <c r="K57" s="838">
        <f>SUM(I57:J57)</f>
        <v>8449.67</v>
      </c>
      <c r="L57" s="501">
        <v>38</v>
      </c>
    </row>
    <row r="58" spans="1:15" ht="17.100000000000001" customHeight="1" x14ac:dyDescent="0.2">
      <c r="A58" s="826">
        <v>10</v>
      </c>
      <c r="B58" s="836" t="s">
        <v>103</v>
      </c>
      <c r="C58" s="826">
        <v>7</v>
      </c>
      <c r="D58" s="501" t="s">
        <v>274</v>
      </c>
      <c r="E58" s="501">
        <v>112</v>
      </c>
      <c r="F58" s="501">
        <v>2</v>
      </c>
      <c r="G58" s="501">
        <v>60</v>
      </c>
      <c r="H58" s="838">
        <v>0.25</v>
      </c>
      <c r="I58" s="838">
        <v>5121.4229999999998</v>
      </c>
      <c r="J58" s="838" t="s">
        <v>274</v>
      </c>
      <c r="K58" s="838">
        <f>SUM(H58:J58)</f>
        <v>5121.6729999999998</v>
      </c>
      <c r="L58" s="501">
        <v>1</v>
      </c>
    </row>
    <row r="59" spans="1:15" ht="17.100000000000001" customHeight="1" x14ac:dyDescent="0.2">
      <c r="A59" s="826">
        <v>11</v>
      </c>
      <c r="B59" s="836" t="s">
        <v>92</v>
      </c>
      <c r="C59" s="826">
        <v>3</v>
      </c>
      <c r="D59" s="501" t="s">
        <v>274</v>
      </c>
      <c r="E59" s="501">
        <v>3</v>
      </c>
      <c r="F59" s="501" t="s">
        <v>274</v>
      </c>
      <c r="G59" s="501">
        <v>12</v>
      </c>
      <c r="H59" s="838">
        <v>443.25</v>
      </c>
      <c r="I59" s="838">
        <v>31100.65</v>
      </c>
      <c r="J59" s="838">
        <v>3530.64</v>
      </c>
      <c r="K59" s="838">
        <f>SUM(H59:J59)</f>
        <v>35074.54</v>
      </c>
      <c r="L59" s="501">
        <v>18</v>
      </c>
    </row>
    <row r="60" spans="1:15" ht="17.100000000000001" customHeight="1" x14ac:dyDescent="0.2">
      <c r="A60" s="826">
        <v>12</v>
      </c>
      <c r="B60" s="836" t="s">
        <v>93</v>
      </c>
      <c r="C60" s="826">
        <v>7</v>
      </c>
      <c r="D60" s="501">
        <v>1</v>
      </c>
      <c r="E60" s="501">
        <v>21</v>
      </c>
      <c r="F60" s="501">
        <v>466</v>
      </c>
      <c r="G60" s="501">
        <v>84</v>
      </c>
      <c r="H60" s="838">
        <v>190.16</v>
      </c>
      <c r="I60" s="838">
        <v>4824.3500000000004</v>
      </c>
      <c r="J60" s="838">
        <v>38.6</v>
      </c>
      <c r="K60" s="838">
        <f>SUM(H60:J60)</f>
        <v>5053.1100000000006</v>
      </c>
      <c r="L60" s="501">
        <v>112</v>
      </c>
    </row>
    <row r="61" spans="1:15" ht="17.100000000000001" customHeight="1" x14ac:dyDescent="0.2">
      <c r="A61" s="826">
        <v>13</v>
      </c>
      <c r="B61" s="836" t="s">
        <v>94</v>
      </c>
      <c r="C61" s="826">
        <v>3</v>
      </c>
      <c r="D61" s="501" t="s">
        <v>274</v>
      </c>
      <c r="E61" s="501">
        <v>5</v>
      </c>
      <c r="F61" s="501" t="s">
        <v>274</v>
      </c>
      <c r="G61" s="501">
        <v>4</v>
      </c>
      <c r="H61" s="838" t="s">
        <v>274</v>
      </c>
      <c r="I61" s="838">
        <v>445.31</v>
      </c>
      <c r="J61" s="838" t="s">
        <v>274</v>
      </c>
      <c r="K61" s="838">
        <v>445.31</v>
      </c>
      <c r="L61" s="501">
        <v>5</v>
      </c>
    </row>
    <row r="62" spans="1:15" ht="17.100000000000001" customHeight="1" x14ac:dyDescent="0.2">
      <c r="A62" s="826">
        <v>14</v>
      </c>
      <c r="B62" s="836" t="s">
        <v>106</v>
      </c>
      <c r="C62" s="826">
        <v>2</v>
      </c>
      <c r="D62" s="501" t="s">
        <v>274</v>
      </c>
      <c r="E62" s="501">
        <v>6</v>
      </c>
      <c r="F62" s="501" t="s">
        <v>274</v>
      </c>
      <c r="G62" s="501">
        <v>8</v>
      </c>
      <c r="H62" s="838" t="s">
        <v>274</v>
      </c>
      <c r="I62" s="838">
        <v>777.89</v>
      </c>
      <c r="J62" s="838" t="s">
        <v>274</v>
      </c>
      <c r="K62" s="838">
        <f>SUM(I62:J62)</f>
        <v>777.89</v>
      </c>
      <c r="L62" s="501">
        <v>8</v>
      </c>
    </row>
    <row r="63" spans="1:15" ht="17.100000000000001" customHeight="1" x14ac:dyDescent="0.2">
      <c r="A63" s="826" t="s">
        <v>20</v>
      </c>
      <c r="B63" s="836" t="s">
        <v>108</v>
      </c>
      <c r="C63" s="826">
        <v>2</v>
      </c>
      <c r="D63" s="501" t="s">
        <v>274</v>
      </c>
      <c r="E63" s="501" t="s">
        <v>274</v>
      </c>
      <c r="F63" s="501" t="s">
        <v>274</v>
      </c>
      <c r="G63" s="501">
        <v>2</v>
      </c>
      <c r="H63" s="838" t="s">
        <v>274</v>
      </c>
      <c r="I63" s="838">
        <v>71</v>
      </c>
      <c r="J63" s="838" t="s">
        <v>274</v>
      </c>
      <c r="K63" s="838">
        <f>SUM(I63:J63)</f>
        <v>71</v>
      </c>
      <c r="L63" s="501">
        <v>2</v>
      </c>
    </row>
    <row r="64" spans="1:15" ht="17.100000000000001" customHeight="1" x14ac:dyDescent="0.2">
      <c r="A64" s="826" t="s">
        <v>22</v>
      </c>
      <c r="B64" s="836" t="s">
        <v>95</v>
      </c>
      <c r="C64" s="826">
        <v>3</v>
      </c>
      <c r="D64" s="501" t="s">
        <v>274</v>
      </c>
      <c r="E64" s="827">
        <v>63</v>
      </c>
      <c r="F64" s="827" t="s">
        <v>274</v>
      </c>
      <c r="G64" s="827">
        <v>60</v>
      </c>
      <c r="H64" s="868" t="s">
        <v>274</v>
      </c>
      <c r="I64" s="868">
        <v>8490</v>
      </c>
      <c r="J64" s="868" t="s">
        <v>274</v>
      </c>
      <c r="K64" s="868">
        <v>8490</v>
      </c>
      <c r="L64" s="827">
        <v>63</v>
      </c>
    </row>
    <row r="65" spans="1:12" ht="17.100000000000001" customHeight="1" x14ac:dyDescent="0.2">
      <c r="A65" s="826">
        <v>17</v>
      </c>
      <c r="B65" s="836" t="s">
        <v>97</v>
      </c>
      <c r="C65" s="826">
        <v>3</v>
      </c>
      <c r="D65" s="501" t="s">
        <v>274</v>
      </c>
      <c r="E65" s="501">
        <v>34</v>
      </c>
      <c r="F65" s="501" t="s">
        <v>274</v>
      </c>
      <c r="G65" s="501">
        <v>25</v>
      </c>
      <c r="H65" s="838" t="s">
        <v>274</v>
      </c>
      <c r="I65" s="838">
        <v>4746.6000000000004</v>
      </c>
      <c r="J65" s="838" t="s">
        <v>274</v>
      </c>
      <c r="K65" s="838">
        <v>4746.6000000000004</v>
      </c>
      <c r="L65" s="501">
        <v>51</v>
      </c>
    </row>
    <row r="66" spans="1:12" ht="17.100000000000001" customHeight="1" x14ac:dyDescent="0.2">
      <c r="A66" s="826">
        <v>18</v>
      </c>
      <c r="B66" s="836" t="s">
        <v>98</v>
      </c>
      <c r="C66" s="826">
        <v>4</v>
      </c>
      <c r="D66" s="501" t="s">
        <v>274</v>
      </c>
      <c r="E66" s="501" t="s">
        <v>274</v>
      </c>
      <c r="F66" s="501">
        <v>2</v>
      </c>
      <c r="G66" s="501">
        <v>40</v>
      </c>
      <c r="H66" s="838">
        <v>100</v>
      </c>
      <c r="I66" s="838">
        <v>4432.1099999999997</v>
      </c>
      <c r="J66" s="838" t="s">
        <v>274</v>
      </c>
      <c r="K66" s="838">
        <f>SUM(H66:J66)</f>
        <v>4532.1099999999997</v>
      </c>
      <c r="L66" s="501">
        <v>41</v>
      </c>
    </row>
    <row r="67" spans="1:12" ht="17.100000000000001" customHeight="1" x14ac:dyDescent="0.2">
      <c r="A67" s="826">
        <v>19</v>
      </c>
      <c r="B67" s="836" t="s">
        <v>100</v>
      </c>
      <c r="C67" s="826">
        <v>2</v>
      </c>
      <c r="D67" s="501" t="s">
        <v>274</v>
      </c>
      <c r="E67" s="502">
        <v>59</v>
      </c>
      <c r="F67" s="502">
        <v>27805</v>
      </c>
      <c r="G67" s="502">
        <v>222</v>
      </c>
      <c r="H67" s="862">
        <v>31703</v>
      </c>
      <c r="I67" s="862">
        <v>23675.13</v>
      </c>
      <c r="J67" s="862" t="s">
        <v>274</v>
      </c>
      <c r="K67" s="862">
        <f>SUM(H67:J67)</f>
        <v>55378.130000000005</v>
      </c>
      <c r="L67" s="502">
        <v>17</v>
      </c>
    </row>
    <row r="68" spans="1:12" ht="16.5" customHeight="1" x14ac:dyDescent="0.2">
      <c r="A68" s="826">
        <v>20</v>
      </c>
      <c r="B68" s="836" t="s">
        <v>99</v>
      </c>
      <c r="C68" s="826">
        <v>1</v>
      </c>
      <c r="D68" s="502" t="s">
        <v>274</v>
      </c>
      <c r="E68" s="502">
        <v>3</v>
      </c>
      <c r="F68" s="502" t="s">
        <v>274</v>
      </c>
      <c r="G68" s="502">
        <v>3</v>
      </c>
      <c r="H68" s="862" t="s">
        <v>274</v>
      </c>
      <c r="I68" s="862">
        <v>292.3</v>
      </c>
      <c r="J68" s="862" t="s">
        <v>274</v>
      </c>
      <c r="K68" s="862">
        <v>292.3</v>
      </c>
      <c r="L68" s="502">
        <v>3</v>
      </c>
    </row>
    <row r="69" spans="1:12" ht="17.100000000000001" customHeight="1" x14ac:dyDescent="0.3">
      <c r="A69" s="276"/>
      <c r="B69" s="275" t="s">
        <v>101</v>
      </c>
      <c r="C69" s="270">
        <f>SUM(C49:C68)</f>
        <v>74</v>
      </c>
      <c r="D69" s="295">
        <f>SUM(D56:D68)</f>
        <v>2</v>
      </c>
      <c r="E69" s="270">
        <f>SUM(E49:E68)</f>
        <v>890</v>
      </c>
      <c r="F69" s="270">
        <f>SUM(F49:F68)</f>
        <v>82983</v>
      </c>
      <c r="G69" s="270">
        <f>SUM(G49:G68)</f>
        <v>749</v>
      </c>
      <c r="H69" s="291">
        <f>SUM(H49:H68)</f>
        <v>44242.957600000002</v>
      </c>
      <c r="I69" s="291">
        <f>SUM(I49:I68)</f>
        <v>114803.01780000002</v>
      </c>
      <c r="J69" s="869">
        <f>SUM(J59:J68)</f>
        <v>3569.24</v>
      </c>
      <c r="K69" s="291">
        <f>SUM(K49:K68)</f>
        <v>162615.21539999999</v>
      </c>
      <c r="L69" s="270">
        <f>SUM(L49:L68)</f>
        <v>602</v>
      </c>
    </row>
    <row r="70" spans="1:12" ht="7.5" customHeight="1" x14ac:dyDescent="0.3">
      <c r="A70" s="26"/>
      <c r="B70" s="27"/>
      <c r="C70" s="28"/>
      <c r="D70" s="9"/>
      <c r="E70" s="28"/>
      <c r="F70" s="28"/>
      <c r="G70" s="28"/>
      <c r="H70" s="28"/>
      <c r="I70" s="28"/>
      <c r="J70" s="28"/>
      <c r="K70" s="9"/>
      <c r="L70" s="7"/>
    </row>
    <row r="71" spans="1:12" s="20" customFormat="1" ht="20.100000000000001" customHeight="1" x14ac:dyDescent="0.3">
      <c r="A71" s="1055" t="s">
        <v>154</v>
      </c>
      <c r="B71" s="1014"/>
      <c r="C71" s="1014"/>
      <c r="D71" s="1014"/>
      <c r="E71" s="1014"/>
      <c r="F71" s="1014"/>
      <c r="G71" s="1014"/>
      <c r="H71" s="1014"/>
      <c r="I71" s="1014"/>
      <c r="J71" s="1014"/>
      <c r="K71" s="1014"/>
      <c r="L71" s="19"/>
    </row>
    <row r="72" spans="1:12" ht="4.5" customHeight="1" x14ac:dyDescent="0.3">
      <c r="A72" s="29"/>
      <c r="B72" s="30"/>
      <c r="C72" s="31"/>
      <c r="D72" s="2"/>
      <c r="E72" s="31"/>
      <c r="F72" s="31"/>
      <c r="G72" s="31"/>
      <c r="H72" s="31"/>
      <c r="I72" s="31"/>
      <c r="J72" s="31"/>
      <c r="K72" s="2"/>
      <c r="L72" s="7"/>
    </row>
    <row r="73" spans="1:12" ht="17.100000000000001" customHeight="1" x14ac:dyDescent="0.25">
      <c r="A73" s="871">
        <v>1</v>
      </c>
      <c r="B73" s="872" t="s">
        <v>94</v>
      </c>
      <c r="C73" s="873">
        <v>1</v>
      </c>
      <c r="D73" s="501">
        <v>1</v>
      </c>
      <c r="E73" s="827" t="s">
        <v>274</v>
      </c>
      <c r="F73" s="827" t="s">
        <v>274</v>
      </c>
      <c r="G73" s="827">
        <v>1</v>
      </c>
      <c r="H73" s="827" t="s">
        <v>274</v>
      </c>
      <c r="I73" s="827">
        <v>1.6</v>
      </c>
      <c r="J73" s="827" t="s">
        <v>274</v>
      </c>
      <c r="K73" s="827">
        <v>1.6</v>
      </c>
      <c r="L73" s="827">
        <v>1</v>
      </c>
    </row>
    <row r="74" spans="1:12" ht="17.100000000000001" customHeight="1" x14ac:dyDescent="0.25">
      <c r="A74" s="874">
        <v>2</v>
      </c>
      <c r="B74" s="875" t="s">
        <v>95</v>
      </c>
      <c r="C74" s="501">
        <v>1</v>
      </c>
      <c r="D74" s="499">
        <v>1</v>
      </c>
      <c r="E74" s="501" t="s">
        <v>274</v>
      </c>
      <c r="F74" s="501" t="s">
        <v>274</v>
      </c>
      <c r="G74" s="501">
        <v>1</v>
      </c>
      <c r="H74" s="501" t="s">
        <v>274</v>
      </c>
      <c r="I74" s="501">
        <v>0.4</v>
      </c>
      <c r="J74" s="501" t="s">
        <v>274</v>
      </c>
      <c r="K74" s="501">
        <v>0.4</v>
      </c>
      <c r="L74" s="501">
        <v>1</v>
      </c>
    </row>
    <row r="75" spans="1:12" ht="17.100000000000001" customHeight="1" x14ac:dyDescent="0.25">
      <c r="A75" s="874">
        <v>3</v>
      </c>
      <c r="B75" s="876" t="s">
        <v>96</v>
      </c>
      <c r="C75" s="877">
        <v>2</v>
      </c>
      <c r="D75" s="857">
        <v>1</v>
      </c>
      <c r="E75" s="502" t="s">
        <v>274</v>
      </c>
      <c r="F75" s="502" t="s">
        <v>274</v>
      </c>
      <c r="G75" s="502">
        <v>2</v>
      </c>
      <c r="H75" s="878" t="s">
        <v>274</v>
      </c>
      <c r="I75" s="878">
        <v>0.36371999999999999</v>
      </c>
      <c r="J75" s="878" t="s">
        <v>274</v>
      </c>
      <c r="K75" s="878">
        <f>SUM(I75:J75)</f>
        <v>0.36371999999999999</v>
      </c>
      <c r="L75" s="502">
        <v>2</v>
      </c>
    </row>
    <row r="76" spans="1:12" ht="17.100000000000001" customHeight="1" x14ac:dyDescent="0.3">
      <c r="A76" s="879"/>
      <c r="B76" s="662" t="s">
        <v>101</v>
      </c>
      <c r="C76" s="880">
        <f>SUM(C73:C75)</f>
        <v>4</v>
      </c>
      <c r="D76" s="881">
        <f>SUM(D73:D75)</f>
        <v>3</v>
      </c>
      <c r="E76" s="512" t="s">
        <v>274</v>
      </c>
      <c r="F76" s="513" t="s">
        <v>274</v>
      </c>
      <c r="G76" s="270">
        <f>SUM(G73:G75)</f>
        <v>4</v>
      </c>
      <c r="H76" s="882" t="s">
        <v>274</v>
      </c>
      <c r="I76" s="883">
        <f>SUM(I73:I75)</f>
        <v>2.3637199999999998</v>
      </c>
      <c r="J76" s="882" t="s">
        <v>274</v>
      </c>
      <c r="K76" s="884">
        <f>SUM(K73:K75)</f>
        <v>2.3637199999999998</v>
      </c>
      <c r="L76" s="271">
        <f>SUM(L73:L75)</f>
        <v>4</v>
      </c>
    </row>
    <row r="77" spans="1:12" ht="7.5" customHeight="1" x14ac:dyDescent="0.3">
      <c r="A77" s="26"/>
      <c r="B77" s="27"/>
      <c r="C77" s="28"/>
      <c r="D77" s="9"/>
      <c r="E77" s="28"/>
      <c r="F77" s="28"/>
      <c r="G77" s="28"/>
      <c r="H77" s="28"/>
      <c r="I77" s="28"/>
      <c r="J77" s="28"/>
      <c r="K77" s="9"/>
      <c r="L77" s="7"/>
    </row>
    <row r="78" spans="1:12" s="20" customFormat="1" ht="20.100000000000001" customHeight="1" x14ac:dyDescent="0.3">
      <c r="A78" s="1055" t="s">
        <v>155</v>
      </c>
      <c r="B78" s="1014"/>
      <c r="C78" s="1014"/>
      <c r="D78" s="1014"/>
      <c r="E78" s="1014"/>
      <c r="F78" s="1014"/>
      <c r="G78" s="1014"/>
      <c r="H78" s="1014"/>
      <c r="I78" s="1014"/>
      <c r="J78" s="1014"/>
      <c r="K78" s="1014"/>
      <c r="L78" s="19"/>
    </row>
    <row r="79" spans="1:12" ht="6" customHeight="1" x14ac:dyDescent="0.3">
      <c r="A79" s="29"/>
      <c r="B79" s="30"/>
      <c r="C79" s="31"/>
      <c r="D79" s="2"/>
      <c r="E79" s="32"/>
      <c r="F79" s="32"/>
      <c r="G79" s="32"/>
      <c r="H79" s="32"/>
      <c r="I79" s="32"/>
      <c r="J79" s="32"/>
      <c r="L79" s="7"/>
    </row>
    <row r="80" spans="1:12" ht="17.25" customHeight="1" x14ac:dyDescent="0.25">
      <c r="A80" s="886">
        <v>1</v>
      </c>
      <c r="B80" s="887" t="s">
        <v>93</v>
      </c>
      <c r="C80" s="501">
        <v>1</v>
      </c>
      <c r="D80" s="888">
        <v>1</v>
      </c>
      <c r="E80" s="502">
        <v>2</v>
      </c>
      <c r="F80" s="502">
        <v>83</v>
      </c>
      <c r="G80" s="502">
        <v>1</v>
      </c>
      <c r="H80" s="502">
        <v>11.2</v>
      </c>
      <c r="I80" s="502">
        <v>0.7</v>
      </c>
      <c r="J80" s="502" t="s">
        <v>274</v>
      </c>
      <c r="K80" s="502">
        <v>11.9</v>
      </c>
      <c r="L80" s="502">
        <v>3</v>
      </c>
    </row>
    <row r="81" spans="1:15" ht="17.100000000000001" customHeight="1" x14ac:dyDescent="0.3">
      <c r="A81" s="278"/>
      <c r="B81" s="279" t="s">
        <v>101</v>
      </c>
      <c r="C81" s="295">
        <v>1</v>
      </c>
      <c r="D81" s="215">
        <f t="shared" ref="D81:I81" si="2">SUM(D80)</f>
        <v>1</v>
      </c>
      <c r="E81" s="215">
        <v>2</v>
      </c>
      <c r="F81" s="215">
        <v>83</v>
      </c>
      <c r="G81" s="215">
        <f t="shared" si="2"/>
        <v>1</v>
      </c>
      <c r="H81" s="889">
        <v>11.2</v>
      </c>
      <c r="I81" s="889">
        <f t="shared" si="2"/>
        <v>0.7</v>
      </c>
      <c r="J81" s="513" t="s">
        <v>274</v>
      </c>
      <c r="K81" s="889">
        <v>11.9</v>
      </c>
      <c r="L81" s="280">
        <f>SUM(L80)</f>
        <v>3</v>
      </c>
    </row>
    <row r="82" spans="1:15" ht="7.5" customHeight="1" x14ac:dyDescent="0.3">
      <c r="A82" s="26"/>
      <c r="B82" s="27"/>
      <c r="C82" s="32"/>
      <c r="D82" s="33"/>
      <c r="E82" s="32"/>
      <c r="F82" s="32"/>
      <c r="G82" s="32"/>
      <c r="H82" s="32"/>
      <c r="I82" s="32"/>
      <c r="J82" s="32"/>
      <c r="L82" s="7"/>
    </row>
    <row r="83" spans="1:15" ht="20.100000000000001" customHeight="1" x14ac:dyDescent="0.3">
      <c r="A83" s="1048" t="s">
        <v>156</v>
      </c>
      <c r="B83" s="1075"/>
      <c r="C83" s="1075"/>
      <c r="D83" s="1075"/>
      <c r="E83" s="1075"/>
      <c r="F83" s="1075"/>
      <c r="G83" s="1075"/>
      <c r="H83" s="1075"/>
      <c r="I83" s="1075"/>
      <c r="J83" s="1075"/>
      <c r="K83" s="1075"/>
      <c r="L83" s="7"/>
    </row>
    <row r="84" spans="1:15" ht="4.5" customHeight="1" x14ac:dyDescent="0.3">
      <c r="A84" s="26"/>
      <c r="B84" s="27"/>
      <c r="C84" s="32"/>
      <c r="D84" s="33"/>
      <c r="E84" s="32"/>
      <c r="F84" s="32"/>
      <c r="G84" s="32"/>
      <c r="H84" s="32"/>
      <c r="I84" s="32"/>
      <c r="J84" s="32"/>
      <c r="L84" s="7"/>
    </row>
    <row r="85" spans="1:15" ht="17.100000000000001" customHeight="1" x14ac:dyDescent="0.25">
      <c r="A85" s="499">
        <v>1</v>
      </c>
      <c r="B85" s="891" t="s">
        <v>107</v>
      </c>
      <c r="C85" s="857">
        <v>1</v>
      </c>
      <c r="D85" s="502" t="s">
        <v>274</v>
      </c>
      <c r="E85" s="501">
        <v>1</v>
      </c>
      <c r="F85" s="502" t="s">
        <v>274</v>
      </c>
      <c r="G85" s="472">
        <v>1</v>
      </c>
      <c r="H85" s="862" t="s">
        <v>274</v>
      </c>
      <c r="I85" s="865">
        <v>10</v>
      </c>
      <c r="J85" s="862" t="s">
        <v>274</v>
      </c>
      <c r="K85" s="865">
        <v>10</v>
      </c>
      <c r="L85" s="472">
        <v>1</v>
      </c>
    </row>
    <row r="86" spans="1:15" ht="17.100000000000001" customHeight="1" x14ac:dyDescent="0.25">
      <c r="A86" s="499">
        <v>2</v>
      </c>
      <c r="B86" s="891" t="s">
        <v>104</v>
      </c>
      <c r="C86" s="857">
        <v>1</v>
      </c>
      <c r="D86" s="502" t="s">
        <v>274</v>
      </c>
      <c r="E86" s="501">
        <v>1</v>
      </c>
      <c r="F86" s="502" t="s">
        <v>274</v>
      </c>
      <c r="G86" s="472">
        <v>1</v>
      </c>
      <c r="H86" s="502" t="s">
        <v>274</v>
      </c>
      <c r="I86" s="865">
        <v>100</v>
      </c>
      <c r="J86" s="862" t="s">
        <v>274</v>
      </c>
      <c r="K86" s="865">
        <f>SUM(I86:J86)</f>
        <v>100</v>
      </c>
      <c r="L86" s="472">
        <v>1</v>
      </c>
    </row>
    <row r="87" spans="1:15" ht="17.100000000000001" customHeight="1" x14ac:dyDescent="0.25">
      <c r="A87" s="499">
        <v>3</v>
      </c>
      <c r="B87" s="891" t="s">
        <v>86</v>
      </c>
      <c r="C87" s="857">
        <v>1</v>
      </c>
      <c r="D87" s="502" t="s">
        <v>274</v>
      </c>
      <c r="E87" s="502" t="s">
        <v>274</v>
      </c>
      <c r="F87" s="502" t="s">
        <v>274</v>
      </c>
      <c r="G87" s="472">
        <v>1</v>
      </c>
      <c r="H87" s="502" t="s">
        <v>274</v>
      </c>
      <c r="I87" s="865">
        <v>40</v>
      </c>
      <c r="J87" s="502" t="s">
        <v>274</v>
      </c>
      <c r="K87" s="865">
        <f>SUM(I87:J87)</f>
        <v>40</v>
      </c>
      <c r="L87" s="472">
        <v>1</v>
      </c>
    </row>
    <row r="88" spans="1:15" ht="17.100000000000001" customHeight="1" x14ac:dyDescent="0.25">
      <c r="A88" s="499">
        <v>4</v>
      </c>
      <c r="B88" s="892" t="s">
        <v>102</v>
      </c>
      <c r="C88" s="499">
        <v>2</v>
      </c>
      <c r="D88" s="502">
        <v>1</v>
      </c>
      <c r="E88" s="501">
        <v>4</v>
      </c>
      <c r="F88" s="472">
        <v>42</v>
      </c>
      <c r="G88" s="472">
        <v>2</v>
      </c>
      <c r="H88" s="865">
        <v>3</v>
      </c>
      <c r="I88" s="865">
        <v>8.44</v>
      </c>
      <c r="J88" s="865" t="s">
        <v>274</v>
      </c>
      <c r="K88" s="865">
        <v>11.44</v>
      </c>
      <c r="L88" s="472">
        <v>4</v>
      </c>
    </row>
    <row r="89" spans="1:15" ht="17.100000000000001" customHeight="1" x14ac:dyDescent="0.25">
      <c r="A89" s="499">
        <v>5</v>
      </c>
      <c r="B89" s="893" t="s">
        <v>87</v>
      </c>
      <c r="C89" s="894">
        <v>5</v>
      </c>
      <c r="D89" s="502">
        <v>3</v>
      </c>
      <c r="E89" s="501">
        <v>18</v>
      </c>
      <c r="F89" s="501">
        <v>995</v>
      </c>
      <c r="G89" s="501">
        <v>13</v>
      </c>
      <c r="H89" s="838">
        <v>165.84100000000001</v>
      </c>
      <c r="I89" s="838">
        <v>65.433599999999998</v>
      </c>
      <c r="J89" s="838">
        <v>28.2944</v>
      </c>
      <c r="K89" s="838">
        <f>SUM(H89:J89)</f>
        <v>259.56900000000002</v>
      </c>
      <c r="L89" s="501">
        <v>134</v>
      </c>
    </row>
    <row r="90" spans="1:15" ht="17.100000000000001" customHeight="1" x14ac:dyDescent="0.25">
      <c r="A90" s="874">
        <v>6</v>
      </c>
      <c r="B90" s="895" t="s">
        <v>92</v>
      </c>
      <c r="C90" s="499">
        <v>4</v>
      </c>
      <c r="D90" s="502" t="s">
        <v>274</v>
      </c>
      <c r="E90" s="501">
        <v>11</v>
      </c>
      <c r="F90" s="501">
        <v>1697</v>
      </c>
      <c r="G90" s="501" t="s">
        <v>274</v>
      </c>
      <c r="H90" s="838">
        <v>1003.282</v>
      </c>
      <c r="I90" s="838" t="s">
        <v>274</v>
      </c>
      <c r="J90" s="838">
        <v>4306.25</v>
      </c>
      <c r="K90" s="838">
        <f>SUM(H90:J90)</f>
        <v>5309.5320000000002</v>
      </c>
      <c r="L90" s="501">
        <v>11</v>
      </c>
    </row>
    <row r="91" spans="1:15" ht="17.100000000000001" customHeight="1" x14ac:dyDescent="0.25">
      <c r="A91" s="874">
        <v>7</v>
      </c>
      <c r="B91" s="895" t="s">
        <v>93</v>
      </c>
      <c r="C91" s="499">
        <v>7</v>
      </c>
      <c r="D91" s="502">
        <v>3</v>
      </c>
      <c r="E91" s="501">
        <v>15</v>
      </c>
      <c r="F91" s="501">
        <v>405</v>
      </c>
      <c r="G91" s="501">
        <v>6</v>
      </c>
      <c r="H91" s="838">
        <v>84.5</v>
      </c>
      <c r="I91" s="838">
        <v>87</v>
      </c>
      <c r="J91" s="838" t="s">
        <v>274</v>
      </c>
      <c r="K91" s="838">
        <f>SUM(H91:J91)</f>
        <v>171.5</v>
      </c>
      <c r="L91" s="501">
        <v>25</v>
      </c>
    </row>
    <row r="92" spans="1:15" ht="17.100000000000001" customHeight="1" x14ac:dyDescent="0.25">
      <c r="A92" s="896">
        <v>8</v>
      </c>
      <c r="B92" s="876" t="s">
        <v>96</v>
      </c>
      <c r="C92" s="499">
        <v>4</v>
      </c>
      <c r="D92" s="502">
        <v>2</v>
      </c>
      <c r="E92" s="501">
        <v>4</v>
      </c>
      <c r="F92" s="501">
        <v>465</v>
      </c>
      <c r="G92" s="501">
        <v>7</v>
      </c>
      <c r="H92" s="838">
        <v>60.35</v>
      </c>
      <c r="I92" s="838">
        <v>89.01</v>
      </c>
      <c r="J92" s="838">
        <v>29</v>
      </c>
      <c r="K92" s="838">
        <v>178.36</v>
      </c>
      <c r="L92" s="501">
        <v>11</v>
      </c>
    </row>
    <row r="93" spans="1:15" ht="17.100000000000001" customHeight="1" x14ac:dyDescent="0.25">
      <c r="A93" s="896">
        <v>9</v>
      </c>
      <c r="B93" s="897" t="s">
        <v>97</v>
      </c>
      <c r="C93" s="499">
        <v>1</v>
      </c>
      <c r="D93" s="502" t="s">
        <v>274</v>
      </c>
      <c r="E93" s="502">
        <v>1</v>
      </c>
      <c r="F93" s="502" t="s">
        <v>274</v>
      </c>
      <c r="G93" s="502" t="s">
        <v>274</v>
      </c>
      <c r="H93" s="862" t="s">
        <v>274</v>
      </c>
      <c r="I93" s="862" t="s">
        <v>274</v>
      </c>
      <c r="J93" s="862">
        <v>463</v>
      </c>
      <c r="K93" s="862">
        <v>463</v>
      </c>
      <c r="L93" s="502">
        <v>1</v>
      </c>
      <c r="M93" s="1085"/>
      <c r="N93" s="1086"/>
      <c r="O93" s="1086"/>
    </row>
    <row r="94" spans="1:15" ht="17.25" customHeight="1" x14ac:dyDescent="0.3">
      <c r="A94" s="276"/>
      <c r="B94" s="275" t="s">
        <v>101</v>
      </c>
      <c r="C94" s="215">
        <f>SUM(C85:C93)</f>
        <v>26</v>
      </c>
      <c r="D94" s="513">
        <f>SUM(D88:D93)</f>
        <v>9</v>
      </c>
      <c r="E94" s="215">
        <f>SUM(E85:E93)</f>
        <v>55</v>
      </c>
      <c r="F94" s="215">
        <f>SUM(F88:F93)</f>
        <v>3604</v>
      </c>
      <c r="G94" s="215">
        <f t="shared" ref="G94:L94" si="3">SUM(G85:G93)</f>
        <v>31</v>
      </c>
      <c r="H94" s="898">
        <f t="shared" si="3"/>
        <v>1316.973</v>
      </c>
      <c r="I94" s="898">
        <f t="shared" si="3"/>
        <v>399.8836</v>
      </c>
      <c r="J94" s="898">
        <f t="shared" si="3"/>
        <v>4826.5443999999998</v>
      </c>
      <c r="K94" s="898">
        <f t="shared" si="3"/>
        <v>6543.4009999999998</v>
      </c>
      <c r="L94" s="215">
        <f t="shared" si="3"/>
        <v>189</v>
      </c>
    </row>
    <row r="95" spans="1:15" ht="4.5" customHeight="1" x14ac:dyDescent="0.3">
      <c r="A95" s="26"/>
      <c r="B95" s="27"/>
      <c r="C95" s="32"/>
      <c r="D95" s="33"/>
      <c r="E95" s="32"/>
      <c r="F95" s="32"/>
      <c r="G95" s="32"/>
      <c r="H95" s="32"/>
      <c r="I95" s="32"/>
      <c r="J95" s="32"/>
      <c r="L95" s="7"/>
    </row>
    <row r="96" spans="1:15" ht="20.100000000000001" customHeight="1" x14ac:dyDescent="0.3">
      <c r="A96" s="1048" t="s">
        <v>157</v>
      </c>
      <c r="B96" s="1075"/>
      <c r="C96" s="1075"/>
      <c r="D96" s="1075"/>
      <c r="E96" s="1075"/>
      <c r="F96" s="1075"/>
      <c r="G96" s="1075"/>
      <c r="H96" s="1075"/>
      <c r="I96" s="1075"/>
      <c r="J96" s="1075"/>
      <c r="K96" s="1075"/>
      <c r="L96" s="7"/>
    </row>
    <row r="97" spans="1:12" ht="6" customHeight="1" x14ac:dyDescent="0.3">
      <c r="A97" s="29"/>
      <c r="B97" s="30"/>
      <c r="C97" s="31"/>
      <c r="D97" s="34"/>
      <c r="E97" s="32"/>
      <c r="F97" s="32"/>
      <c r="G97" s="32"/>
      <c r="H97" s="32"/>
      <c r="I97" s="32"/>
      <c r="J97" s="32"/>
      <c r="L97" s="7"/>
    </row>
    <row r="98" spans="1:12" ht="17.100000000000001" customHeight="1" x14ac:dyDescent="0.25">
      <c r="A98" s="874">
        <v>1</v>
      </c>
      <c r="B98" s="895" t="s">
        <v>94</v>
      </c>
      <c r="C98" s="874">
        <v>1</v>
      </c>
      <c r="D98" s="502">
        <v>1</v>
      </c>
      <c r="E98" s="502" t="s">
        <v>274</v>
      </c>
      <c r="F98" s="901" t="s">
        <v>274</v>
      </c>
      <c r="G98" s="901">
        <v>1</v>
      </c>
      <c r="H98" s="901" t="s">
        <v>274</v>
      </c>
      <c r="I98" s="901">
        <v>1.6</v>
      </c>
      <c r="J98" s="901" t="s">
        <v>274</v>
      </c>
      <c r="K98" s="901">
        <v>1.6</v>
      </c>
      <c r="L98" s="901">
        <v>1</v>
      </c>
    </row>
    <row r="99" spans="1:12" ht="17.100000000000001" customHeight="1" x14ac:dyDescent="0.25">
      <c r="A99" s="874">
        <v>2</v>
      </c>
      <c r="B99" s="895" t="s">
        <v>96</v>
      </c>
      <c r="C99" s="874">
        <v>1</v>
      </c>
      <c r="D99" s="502" t="s">
        <v>274</v>
      </c>
      <c r="E99" s="502" t="s">
        <v>274</v>
      </c>
      <c r="F99" s="502" t="s">
        <v>274</v>
      </c>
      <c r="G99" s="502">
        <v>1</v>
      </c>
      <c r="H99" s="502" t="s">
        <v>274</v>
      </c>
      <c r="I99" s="502">
        <v>0.15</v>
      </c>
      <c r="J99" s="502" t="s">
        <v>274</v>
      </c>
      <c r="K99" s="502">
        <v>0.15</v>
      </c>
      <c r="L99" s="502">
        <v>1</v>
      </c>
    </row>
    <row r="100" spans="1:12" ht="18" customHeight="1" x14ac:dyDescent="0.3">
      <c r="A100" s="278"/>
      <c r="B100" s="279" t="s">
        <v>101</v>
      </c>
      <c r="C100" s="215">
        <f t="shared" ref="C100:L100" si="4">SUM(C98:C99)</f>
        <v>2</v>
      </c>
      <c r="D100" s="295">
        <f>SUM(D98:D99)</f>
        <v>1</v>
      </c>
      <c r="E100" s="513" t="s">
        <v>274</v>
      </c>
      <c r="F100" s="295" t="s">
        <v>274</v>
      </c>
      <c r="G100" s="215">
        <f t="shared" si="4"/>
        <v>2</v>
      </c>
      <c r="H100" s="295" t="s">
        <v>274</v>
      </c>
      <c r="I100" s="889">
        <f t="shared" si="4"/>
        <v>1.75</v>
      </c>
      <c r="J100" s="295" t="s">
        <v>274</v>
      </c>
      <c r="K100" s="889">
        <f t="shared" si="4"/>
        <v>1.75</v>
      </c>
      <c r="L100" s="215">
        <f t="shared" si="4"/>
        <v>2</v>
      </c>
    </row>
    <row r="101" spans="1:12" ht="15.75" customHeight="1" x14ac:dyDescent="0.3">
      <c r="A101" s="27"/>
      <c r="B101" s="27"/>
      <c r="C101" s="32"/>
      <c r="D101" s="33"/>
      <c r="E101" s="32"/>
      <c r="F101" s="32"/>
      <c r="G101" s="32"/>
      <c r="H101" s="32"/>
      <c r="I101" s="32"/>
      <c r="J101" s="32"/>
    </row>
    <row r="102" spans="1:12" ht="15.75" customHeight="1" x14ac:dyDescent="0.25">
      <c r="A102" s="13" t="s">
        <v>4</v>
      </c>
      <c r="B102" s="13" t="s">
        <v>72</v>
      </c>
      <c r="C102" s="13" t="s">
        <v>73</v>
      </c>
      <c r="D102" s="13" t="s">
        <v>74</v>
      </c>
      <c r="E102" s="13" t="s">
        <v>75</v>
      </c>
      <c r="F102" s="13" t="s">
        <v>76</v>
      </c>
      <c r="G102" s="13" t="s">
        <v>77</v>
      </c>
      <c r="H102" s="13" t="s">
        <v>78</v>
      </c>
      <c r="I102" s="24" t="s">
        <v>79</v>
      </c>
      <c r="J102" s="24" t="s">
        <v>80</v>
      </c>
      <c r="K102" s="25" t="s">
        <v>81</v>
      </c>
      <c r="L102" s="6" t="s">
        <v>80</v>
      </c>
    </row>
    <row r="103" spans="1:12" ht="9" customHeight="1" x14ac:dyDescent="0.3">
      <c r="A103" s="26"/>
      <c r="B103" s="27"/>
      <c r="C103" s="32"/>
      <c r="D103" s="33"/>
      <c r="E103" s="32"/>
      <c r="F103" s="32"/>
      <c r="G103" s="32"/>
      <c r="H103" s="32"/>
      <c r="I103" s="32"/>
      <c r="J103" s="32"/>
      <c r="L103" s="7"/>
    </row>
    <row r="104" spans="1:12" ht="20.100000000000001" customHeight="1" x14ac:dyDescent="0.35">
      <c r="A104" s="1055" t="s">
        <v>150</v>
      </c>
      <c r="B104" s="1081"/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</row>
    <row r="105" spans="1:12" ht="18" customHeight="1" x14ac:dyDescent="0.2">
      <c r="A105" s="909"/>
      <c r="B105" s="905" t="s">
        <v>1089</v>
      </c>
      <c r="C105" s="902" t="s">
        <v>274</v>
      </c>
      <c r="D105" s="502">
        <v>1</v>
      </c>
      <c r="E105" s="502" t="s">
        <v>274</v>
      </c>
      <c r="F105" s="502" t="s">
        <v>274</v>
      </c>
      <c r="G105" s="502" t="s">
        <v>274</v>
      </c>
      <c r="H105" s="502" t="s">
        <v>274</v>
      </c>
      <c r="I105" s="502" t="s">
        <v>274</v>
      </c>
      <c r="J105" s="502" t="s">
        <v>274</v>
      </c>
      <c r="K105" s="502">
        <v>851.76739999999995</v>
      </c>
      <c r="L105" s="502">
        <v>1</v>
      </c>
    </row>
    <row r="106" spans="1:12" ht="19.5" customHeight="1" x14ac:dyDescent="0.2">
      <c r="A106" s="902">
        <v>1</v>
      </c>
      <c r="B106" s="903" t="s">
        <v>91</v>
      </c>
      <c r="C106" s="902">
        <v>4</v>
      </c>
      <c r="D106" s="502" t="s">
        <v>274</v>
      </c>
      <c r="E106" s="502">
        <v>10</v>
      </c>
      <c r="F106" s="502" t="s">
        <v>274</v>
      </c>
      <c r="G106" s="502" t="s">
        <v>274</v>
      </c>
      <c r="H106" s="502" t="s">
        <v>274</v>
      </c>
      <c r="I106" s="502">
        <v>848.9</v>
      </c>
      <c r="J106" s="502">
        <v>156.13999999999999</v>
      </c>
      <c r="K106" s="502">
        <f>SUM(I106:J106)</f>
        <v>1005.04</v>
      </c>
      <c r="L106" s="502">
        <v>16</v>
      </c>
    </row>
    <row r="107" spans="1:12" ht="18" customHeight="1" x14ac:dyDescent="0.2">
      <c r="A107" s="902">
        <v>2</v>
      </c>
      <c r="B107" s="903" t="s">
        <v>109</v>
      </c>
      <c r="C107" s="902">
        <v>1</v>
      </c>
      <c r="D107" s="502" t="s">
        <v>274</v>
      </c>
      <c r="E107" s="502">
        <v>1</v>
      </c>
      <c r="F107" s="502" t="s">
        <v>274</v>
      </c>
      <c r="G107" s="502">
        <v>1</v>
      </c>
      <c r="H107" s="502" t="s">
        <v>274</v>
      </c>
      <c r="I107" s="502">
        <v>179.5</v>
      </c>
      <c r="J107" s="502" t="s">
        <v>274</v>
      </c>
      <c r="K107" s="502">
        <f>SUM(I107:J107)</f>
        <v>179.5</v>
      </c>
      <c r="L107" s="502">
        <v>5</v>
      </c>
    </row>
    <row r="108" spans="1:12" ht="18" customHeight="1" x14ac:dyDescent="0.3">
      <c r="A108" s="276"/>
      <c r="B108" s="275" t="s">
        <v>101</v>
      </c>
      <c r="C108" s="215">
        <v>5</v>
      </c>
      <c r="D108" s="295">
        <v>1</v>
      </c>
      <c r="E108" s="280">
        <v>11</v>
      </c>
      <c r="F108" s="295" t="s">
        <v>274</v>
      </c>
      <c r="G108" s="280">
        <v>1</v>
      </c>
      <c r="H108" s="295" t="s">
        <v>274</v>
      </c>
      <c r="I108" s="282">
        <f>SUM(I105:I107)</f>
        <v>1028.4000000000001</v>
      </c>
      <c r="J108" s="295">
        <f>SUM(J106:J107)</f>
        <v>156.13999999999999</v>
      </c>
      <c r="K108" s="281">
        <f>SUM(K105:K107)</f>
        <v>2036.3073999999999</v>
      </c>
      <c r="L108" s="280">
        <f>SUM(L105:L107)</f>
        <v>22</v>
      </c>
    </row>
    <row r="109" spans="1:12" ht="13.5" customHeight="1" x14ac:dyDescent="0.3">
      <c r="A109" s="26"/>
      <c r="B109" s="206"/>
      <c r="C109" s="299"/>
      <c r="D109" s="300"/>
      <c r="E109" s="299"/>
      <c r="F109" s="300"/>
      <c r="G109" s="299"/>
      <c r="H109" s="300"/>
      <c r="I109" s="301"/>
      <c r="J109" s="300"/>
      <c r="K109" s="301"/>
      <c r="L109" s="296"/>
    </row>
    <row r="110" spans="1:12" ht="32.25" customHeight="1" x14ac:dyDescent="0.2">
      <c r="A110" s="1087" t="s">
        <v>1061</v>
      </c>
      <c r="B110" s="1088"/>
      <c r="C110" s="1088"/>
      <c r="D110" s="1088"/>
      <c r="E110" s="1088"/>
      <c r="F110" s="1088"/>
      <c r="G110" s="1088"/>
      <c r="H110" s="1088"/>
      <c r="I110" s="1088"/>
      <c r="J110" s="1088"/>
      <c r="K110" s="1088"/>
      <c r="L110" s="1089"/>
    </row>
    <row r="111" spans="1:12" ht="18" customHeight="1" x14ac:dyDescent="0.2">
      <c r="A111" s="902">
        <v>1</v>
      </c>
      <c r="B111" s="903" t="s">
        <v>87</v>
      </c>
      <c r="C111" s="902">
        <v>1</v>
      </c>
      <c r="D111" s="502">
        <v>1</v>
      </c>
      <c r="E111" s="502" t="s">
        <v>274</v>
      </c>
      <c r="F111" s="502" t="s">
        <v>274</v>
      </c>
      <c r="G111" s="502">
        <v>2</v>
      </c>
      <c r="H111" s="904" t="s">
        <v>274</v>
      </c>
      <c r="I111" s="904">
        <v>309.39999999999998</v>
      </c>
      <c r="J111" s="904">
        <v>51.76</v>
      </c>
      <c r="K111" s="904">
        <f>SUM(I111:J111)</f>
        <v>361.15999999999997</v>
      </c>
      <c r="L111" s="502">
        <v>10</v>
      </c>
    </row>
    <row r="112" spans="1:12" ht="18" customHeight="1" x14ac:dyDescent="0.2">
      <c r="A112" s="902">
        <v>2</v>
      </c>
      <c r="B112" s="905" t="s">
        <v>104</v>
      </c>
      <c r="C112" s="902">
        <v>1</v>
      </c>
      <c r="D112" s="502" t="s">
        <v>274</v>
      </c>
      <c r="E112" s="502">
        <v>1</v>
      </c>
      <c r="F112" s="502" t="s">
        <v>274</v>
      </c>
      <c r="G112" s="502">
        <v>1</v>
      </c>
      <c r="H112" s="904" t="s">
        <v>274</v>
      </c>
      <c r="I112" s="904">
        <v>55</v>
      </c>
      <c r="J112" s="904" t="s">
        <v>274</v>
      </c>
      <c r="K112" s="906">
        <v>55</v>
      </c>
      <c r="L112" s="636">
        <v>1</v>
      </c>
    </row>
    <row r="113" spans="1:15" ht="18" customHeight="1" x14ac:dyDescent="0.2">
      <c r="A113" s="902">
        <v>3</v>
      </c>
      <c r="B113" s="905" t="s">
        <v>92</v>
      </c>
      <c r="C113" s="902">
        <v>1</v>
      </c>
      <c r="D113" s="502">
        <v>1</v>
      </c>
      <c r="E113" s="502" t="s">
        <v>274</v>
      </c>
      <c r="F113" s="502" t="s">
        <v>274</v>
      </c>
      <c r="G113" s="502" t="s">
        <v>274</v>
      </c>
      <c r="H113" s="502" t="s">
        <v>274</v>
      </c>
      <c r="I113" s="502" t="s">
        <v>274</v>
      </c>
      <c r="J113" s="904">
        <v>2513.6</v>
      </c>
      <c r="K113" s="904">
        <f>SUM(J113)</f>
        <v>2513.6</v>
      </c>
      <c r="L113" s="502">
        <v>1</v>
      </c>
    </row>
    <row r="114" spans="1:15" ht="18" customHeight="1" x14ac:dyDescent="0.3">
      <c r="A114" s="276"/>
      <c r="B114" s="275" t="s">
        <v>101</v>
      </c>
      <c r="C114" s="215">
        <f>SUM(C111:C113)</f>
        <v>3</v>
      </c>
      <c r="D114" s="295">
        <f>SUM(D111:D113)</f>
        <v>2</v>
      </c>
      <c r="E114" s="513">
        <f>SUM(E112)</f>
        <v>1</v>
      </c>
      <c r="F114" s="513" t="s">
        <v>274</v>
      </c>
      <c r="G114" s="513">
        <f>SUM(G111:G113)</f>
        <v>3</v>
      </c>
      <c r="H114" s="489" t="s">
        <v>274</v>
      </c>
      <c r="I114" s="489">
        <f>SUM(I111:I113)</f>
        <v>364.4</v>
      </c>
      <c r="J114" s="907">
        <f>SUM(J111:J113)</f>
        <v>2565.36</v>
      </c>
      <c r="K114" s="908">
        <f>SUM(K111:K113)</f>
        <v>2929.7599999999998</v>
      </c>
      <c r="L114" s="280">
        <f>SUM(L111:L113)</f>
        <v>12</v>
      </c>
    </row>
    <row r="115" spans="1:15" ht="15" customHeight="1" x14ac:dyDescent="0.3">
      <c r="A115" s="26"/>
      <c r="B115" s="206"/>
      <c r="C115" s="299"/>
      <c r="D115" s="300"/>
      <c r="E115" s="299"/>
      <c r="F115" s="300"/>
      <c r="G115" s="299"/>
      <c r="H115" s="300"/>
      <c r="I115" s="301"/>
      <c r="J115" s="300"/>
      <c r="K115" s="301"/>
      <c r="L115" s="296"/>
    </row>
    <row r="116" spans="1:15" ht="8.25" hidden="1" customHeight="1" x14ac:dyDescent="0.3">
      <c r="A116" s="26"/>
      <c r="B116" s="206"/>
      <c r="C116" s="299"/>
      <c r="D116" s="300"/>
      <c r="E116" s="299"/>
      <c r="F116" s="300"/>
      <c r="G116" s="299"/>
      <c r="H116" s="300"/>
      <c r="I116" s="301"/>
      <c r="J116" s="300"/>
      <c r="K116" s="301"/>
      <c r="L116" s="296"/>
    </row>
    <row r="117" spans="1:15" ht="15.75" customHeight="1" x14ac:dyDescent="0.3">
      <c r="A117" s="288"/>
      <c r="B117" s="289"/>
      <c r="C117" s="28"/>
      <c r="D117" s="316"/>
      <c r="E117" s="28"/>
      <c r="F117" s="28"/>
      <c r="G117" s="28"/>
      <c r="H117" s="28"/>
      <c r="I117" s="28"/>
      <c r="J117" s="28"/>
      <c r="K117" s="9"/>
      <c r="L117" s="10"/>
    </row>
    <row r="118" spans="1:15" ht="25.5" customHeight="1" x14ac:dyDescent="0.35">
      <c r="A118" s="1"/>
      <c r="B118" s="1040" t="s">
        <v>158</v>
      </c>
      <c r="C118" s="1041"/>
      <c r="D118" s="1041"/>
      <c r="E118" s="1041"/>
      <c r="F118" s="1041"/>
      <c r="G118" s="1041"/>
      <c r="H118" s="1041"/>
      <c r="I118" s="1041"/>
      <c r="J118" s="1041"/>
      <c r="K118" s="1041"/>
      <c r="L118" s="12"/>
    </row>
    <row r="119" spans="1:15" ht="8.25" customHeight="1" x14ac:dyDescent="0.2">
      <c r="A119" s="8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10"/>
    </row>
    <row r="120" spans="1:15" ht="20.100000000000001" customHeight="1" x14ac:dyDescent="0.3">
      <c r="A120" s="18"/>
      <c r="B120" s="1042" t="s">
        <v>159</v>
      </c>
      <c r="C120" s="1043"/>
      <c r="D120" s="1043"/>
      <c r="E120" s="1043"/>
      <c r="F120" s="1043"/>
      <c r="G120" s="1043"/>
      <c r="H120" s="1043"/>
      <c r="I120" s="1043"/>
      <c r="J120" s="1043"/>
      <c r="K120" s="1043"/>
      <c r="L120" s="7"/>
    </row>
    <row r="121" spans="1:15" ht="7.5" customHeight="1" x14ac:dyDescent="0.2">
      <c r="A121" s="11"/>
      <c r="L121" s="7"/>
    </row>
    <row r="122" spans="1:15" ht="16.5" customHeight="1" x14ac:dyDescent="0.2">
      <c r="A122" s="826">
        <v>1</v>
      </c>
      <c r="B122" s="910" t="s">
        <v>103</v>
      </c>
      <c r="C122" s="911">
        <v>3</v>
      </c>
      <c r="D122" s="472" t="s">
        <v>274</v>
      </c>
      <c r="E122" s="501">
        <v>4</v>
      </c>
      <c r="F122" s="501" t="s">
        <v>274</v>
      </c>
      <c r="G122" s="501">
        <v>3</v>
      </c>
      <c r="H122" s="501" t="s">
        <v>274</v>
      </c>
      <c r="I122" s="837">
        <v>432</v>
      </c>
      <c r="J122" s="837" t="s">
        <v>274</v>
      </c>
      <c r="K122" s="837">
        <v>432</v>
      </c>
      <c r="L122" s="501">
        <v>4</v>
      </c>
    </row>
    <row r="123" spans="1:15" ht="17.100000000000001" customHeight="1" x14ac:dyDescent="0.2">
      <c r="A123" s="826">
        <v>2</v>
      </c>
      <c r="B123" s="910" t="s">
        <v>92</v>
      </c>
      <c r="C123" s="911">
        <v>1</v>
      </c>
      <c r="D123" s="866" t="s">
        <v>274</v>
      </c>
      <c r="E123" s="866" t="s">
        <v>274</v>
      </c>
      <c r="F123" s="866" t="s">
        <v>274</v>
      </c>
      <c r="G123" s="912">
        <v>2</v>
      </c>
      <c r="H123" s="913" t="s">
        <v>274</v>
      </c>
      <c r="I123" s="914">
        <v>7500.06</v>
      </c>
      <c r="J123" s="915" t="s">
        <v>274</v>
      </c>
      <c r="K123" s="914">
        <v>7500.06</v>
      </c>
      <c r="L123" s="912">
        <v>2</v>
      </c>
      <c r="M123" s="1083"/>
      <c r="N123" s="1084"/>
      <c r="O123" s="1084"/>
    </row>
    <row r="124" spans="1:15" ht="17.100000000000001" customHeight="1" x14ac:dyDescent="0.25">
      <c r="A124" s="499">
        <v>3</v>
      </c>
      <c r="B124" s="836" t="s">
        <v>99</v>
      </c>
      <c r="C124" s="911">
        <v>1</v>
      </c>
      <c r="D124" s="472" t="s">
        <v>274</v>
      </c>
      <c r="E124" s="502">
        <v>1</v>
      </c>
      <c r="F124" s="502" t="s">
        <v>274</v>
      </c>
      <c r="G124" s="502">
        <v>1</v>
      </c>
      <c r="H124" s="502" t="s">
        <v>274</v>
      </c>
      <c r="I124" s="904">
        <v>110</v>
      </c>
      <c r="J124" s="904" t="s">
        <v>274</v>
      </c>
      <c r="K124" s="904">
        <v>110</v>
      </c>
      <c r="L124" s="502">
        <v>1</v>
      </c>
    </row>
    <row r="125" spans="1:15" ht="18.75" customHeight="1" x14ac:dyDescent="0.3">
      <c r="A125" s="276"/>
      <c r="B125" s="275" t="s">
        <v>101</v>
      </c>
      <c r="C125" s="269">
        <f>SUM(C122:C124)</f>
        <v>5</v>
      </c>
      <c r="D125" s="51" t="s">
        <v>274</v>
      </c>
      <c r="E125" s="270">
        <f>SUM(E122:E124)</f>
        <v>5</v>
      </c>
      <c r="F125" s="51" t="s">
        <v>274</v>
      </c>
      <c r="G125" s="270">
        <f>SUM(G122:G124)</f>
        <v>6</v>
      </c>
      <c r="H125" s="51" t="s">
        <v>274</v>
      </c>
      <c r="I125" s="916">
        <f>SUM(I122:I124)</f>
        <v>8042.06</v>
      </c>
      <c r="J125" s="917" t="s">
        <v>274</v>
      </c>
      <c r="K125" s="918">
        <f>SUM(K122:K124)</f>
        <v>8042.06</v>
      </c>
      <c r="L125" s="271">
        <f>SUM(L122:L124)</f>
        <v>7</v>
      </c>
    </row>
    <row r="126" spans="1:15" ht="10.5" customHeight="1" x14ac:dyDescent="0.2">
      <c r="A126" s="11"/>
      <c r="L126" s="7"/>
    </row>
    <row r="127" spans="1:15" ht="20.100000000000001" customHeight="1" x14ac:dyDescent="0.3">
      <c r="A127" s="18"/>
      <c r="B127" s="1042" t="s">
        <v>160</v>
      </c>
      <c r="C127" s="1043"/>
      <c r="D127" s="1043"/>
      <c r="E127" s="1043"/>
      <c r="F127" s="1043"/>
      <c r="G127" s="1043"/>
      <c r="H127" s="1043"/>
      <c r="I127" s="1043"/>
      <c r="J127" s="1043"/>
      <c r="K127" s="1043"/>
      <c r="L127" s="7"/>
    </row>
    <row r="128" spans="1:15" ht="8.25" customHeight="1" x14ac:dyDescent="0.2">
      <c r="A128" s="11"/>
      <c r="L128" s="7"/>
    </row>
    <row r="129" spans="1:15" ht="18" customHeight="1" x14ac:dyDescent="0.2">
      <c r="A129" s="503">
        <v>1</v>
      </c>
      <c r="B129" s="919" t="s">
        <v>107</v>
      </c>
      <c r="C129" s="503">
        <v>1</v>
      </c>
      <c r="D129" s="472" t="s">
        <v>274</v>
      </c>
      <c r="E129" s="503">
        <v>1</v>
      </c>
      <c r="F129" s="472" t="s">
        <v>274</v>
      </c>
      <c r="G129" s="472" t="s">
        <v>274</v>
      </c>
      <c r="H129" s="920" t="s">
        <v>274</v>
      </c>
      <c r="I129" s="920" t="s">
        <v>274</v>
      </c>
      <c r="J129" s="921">
        <v>7</v>
      </c>
      <c r="K129" s="921">
        <f>SUM(J129)</f>
        <v>7</v>
      </c>
      <c r="L129" s="503">
        <v>1</v>
      </c>
      <c r="M129" s="1083"/>
      <c r="N129" s="1084"/>
      <c r="O129" s="1084"/>
    </row>
    <row r="130" spans="1:15" ht="17.100000000000001" customHeight="1" x14ac:dyDescent="0.2">
      <c r="A130" s="283">
        <v>2</v>
      </c>
      <c r="B130" s="922" t="s">
        <v>102</v>
      </c>
      <c r="C130" s="560">
        <v>5</v>
      </c>
      <c r="D130" s="472" t="s">
        <v>274</v>
      </c>
      <c r="E130" s="472">
        <v>163</v>
      </c>
      <c r="F130" s="472">
        <v>7626</v>
      </c>
      <c r="G130" s="472">
        <v>4</v>
      </c>
      <c r="H130" s="920">
        <v>2123.88</v>
      </c>
      <c r="I130" s="920">
        <v>88.6</v>
      </c>
      <c r="J130" s="920" t="s">
        <v>274</v>
      </c>
      <c r="K130" s="920">
        <v>2212.48</v>
      </c>
      <c r="L130" s="472">
        <v>10</v>
      </c>
    </row>
    <row r="131" spans="1:15" ht="17.100000000000001" customHeight="1" x14ac:dyDescent="0.2">
      <c r="A131" s="566">
        <v>3</v>
      </c>
      <c r="B131" s="840" t="s">
        <v>88</v>
      </c>
      <c r="C131" s="560">
        <v>4</v>
      </c>
      <c r="D131" s="472" t="s">
        <v>274</v>
      </c>
      <c r="E131" s="501">
        <v>35</v>
      </c>
      <c r="F131" s="501">
        <v>150</v>
      </c>
      <c r="G131" s="502" t="s">
        <v>274</v>
      </c>
      <c r="H131" s="923">
        <v>15.603999999999999</v>
      </c>
      <c r="I131" s="923" t="s">
        <v>274</v>
      </c>
      <c r="J131" s="923" t="s">
        <v>274</v>
      </c>
      <c r="K131" s="923">
        <v>15.603999999999999</v>
      </c>
      <c r="L131" s="501">
        <v>150</v>
      </c>
    </row>
    <row r="132" spans="1:15" ht="17.100000000000001" customHeight="1" x14ac:dyDescent="0.2">
      <c r="A132" s="833">
        <v>4</v>
      </c>
      <c r="B132" s="924" t="s">
        <v>103</v>
      </c>
      <c r="C132" s="566">
        <v>2</v>
      </c>
      <c r="D132" s="502" t="s">
        <v>274</v>
      </c>
      <c r="E132" s="501">
        <v>2</v>
      </c>
      <c r="F132" s="501">
        <v>1</v>
      </c>
      <c r="G132" s="501">
        <v>1</v>
      </c>
      <c r="H132" s="923">
        <v>0.15</v>
      </c>
      <c r="I132" s="923">
        <v>77.55</v>
      </c>
      <c r="J132" s="923" t="s">
        <v>274</v>
      </c>
      <c r="K132" s="923">
        <v>77.7</v>
      </c>
      <c r="L132" s="501">
        <v>2</v>
      </c>
    </row>
    <row r="133" spans="1:15" ht="17.100000000000001" customHeight="1" x14ac:dyDescent="0.2">
      <c r="A133" s="826">
        <v>5</v>
      </c>
      <c r="B133" s="836" t="s">
        <v>100</v>
      </c>
      <c r="C133" s="843">
        <v>2</v>
      </c>
      <c r="D133" s="501" t="s">
        <v>274</v>
      </c>
      <c r="E133" s="502">
        <v>3</v>
      </c>
      <c r="F133" s="502">
        <v>17</v>
      </c>
      <c r="G133" s="502" t="s">
        <v>274</v>
      </c>
      <c r="H133" s="925">
        <v>0.63</v>
      </c>
      <c r="I133" s="925" t="s">
        <v>274</v>
      </c>
      <c r="J133" s="925" t="s">
        <v>274</v>
      </c>
      <c r="K133" s="925">
        <v>0.63</v>
      </c>
      <c r="L133" s="502">
        <v>3</v>
      </c>
    </row>
    <row r="134" spans="1:15" ht="18.75" customHeight="1" x14ac:dyDescent="0.3">
      <c r="A134" s="279"/>
      <c r="B134" s="279" t="s">
        <v>101</v>
      </c>
      <c r="C134" s="270">
        <f>SUM(C129:C133)</f>
        <v>14</v>
      </c>
      <c r="D134" s="513" t="s">
        <v>274</v>
      </c>
      <c r="E134" s="271">
        <f>SUM(E129:E133)</f>
        <v>204</v>
      </c>
      <c r="F134" s="271">
        <f>SUM(F130:F133)</f>
        <v>7794</v>
      </c>
      <c r="G134" s="271">
        <f>SUM(G130:G133)</f>
        <v>5</v>
      </c>
      <c r="H134" s="926">
        <f>SUM(H130:H133)</f>
        <v>2140.2640000000001</v>
      </c>
      <c r="I134" s="926">
        <f>SUM(I130:I133)</f>
        <v>166.14999999999998</v>
      </c>
      <c r="J134" s="907">
        <f>SUM(J129:J133)</f>
        <v>7</v>
      </c>
      <c r="K134" s="927">
        <f>SUM(K129:K133)</f>
        <v>2313.4139999999998</v>
      </c>
      <c r="L134" s="271">
        <f>SUM(L129:L133)</f>
        <v>166</v>
      </c>
    </row>
    <row r="135" spans="1:15" ht="8.25" customHeight="1" x14ac:dyDescent="0.2">
      <c r="A135" s="11"/>
      <c r="L135" s="7"/>
    </row>
    <row r="136" spans="1:15" s="20" customFormat="1" ht="20.100000000000001" customHeight="1" x14ac:dyDescent="0.3">
      <c r="A136" s="1055" t="s">
        <v>1321</v>
      </c>
      <c r="B136" s="1014"/>
      <c r="C136" s="1014"/>
      <c r="D136" s="1014"/>
      <c r="E136" s="1014"/>
      <c r="F136" s="1014"/>
      <c r="G136" s="1014"/>
      <c r="H136" s="1014"/>
      <c r="I136" s="1014"/>
      <c r="J136" s="1014"/>
      <c r="K136" s="1014"/>
      <c r="L136" s="19"/>
    </row>
    <row r="137" spans="1:15" ht="9" customHeight="1" x14ac:dyDescent="0.3">
      <c r="A137" s="29"/>
      <c r="B137" s="30"/>
      <c r="C137" s="31"/>
      <c r="D137" s="31"/>
      <c r="E137" s="32"/>
      <c r="F137" s="32"/>
      <c r="G137" s="32"/>
      <c r="H137" s="32"/>
      <c r="I137" s="35"/>
      <c r="J137" s="35"/>
      <c r="L137" s="7"/>
    </row>
    <row r="138" spans="1:15" ht="17.100000000000001" customHeight="1" x14ac:dyDescent="0.25">
      <c r="A138" s="499">
        <v>1</v>
      </c>
      <c r="B138" s="892" t="s">
        <v>93</v>
      </c>
      <c r="C138" s="499">
        <v>1</v>
      </c>
      <c r="D138" s="501" t="s">
        <v>274</v>
      </c>
      <c r="E138" s="502">
        <v>1</v>
      </c>
      <c r="F138" s="502">
        <v>40</v>
      </c>
      <c r="G138" s="502" t="s">
        <v>274</v>
      </c>
      <c r="H138" s="502">
        <v>1.5</v>
      </c>
      <c r="I138" s="502" t="s">
        <v>274</v>
      </c>
      <c r="J138" s="502" t="s">
        <v>274</v>
      </c>
      <c r="K138" s="904">
        <v>1.5</v>
      </c>
      <c r="L138" s="502">
        <v>1</v>
      </c>
    </row>
    <row r="139" spans="1:15" ht="18.75" customHeight="1" x14ac:dyDescent="0.3">
      <c r="A139" s="929"/>
      <c r="B139" s="930" t="s">
        <v>101</v>
      </c>
      <c r="C139" s="881">
        <f>SUM(C138)</f>
        <v>1</v>
      </c>
      <c r="D139" s="512" t="s">
        <v>274</v>
      </c>
      <c r="E139" s="931">
        <f>SUM(E138)</f>
        <v>1</v>
      </c>
      <c r="F139" s="931">
        <f>SUM(F138)</f>
        <v>40</v>
      </c>
      <c r="G139" s="512" t="s">
        <v>274</v>
      </c>
      <c r="H139" s="932">
        <f>SUM(H138)</f>
        <v>1.5</v>
      </c>
      <c r="I139" s="933" t="s">
        <v>274</v>
      </c>
      <c r="J139" s="933" t="s">
        <v>274</v>
      </c>
      <c r="K139" s="934">
        <f>SUM(K138:K138)</f>
        <v>1.5</v>
      </c>
      <c r="L139" s="271">
        <f>SUM(L138)</f>
        <v>1</v>
      </c>
    </row>
    <row r="140" spans="1:15" ht="12" customHeight="1" x14ac:dyDescent="0.25">
      <c r="A140" s="283"/>
      <c r="B140" s="284"/>
      <c r="C140" s="285"/>
      <c r="D140" s="285"/>
      <c r="E140" s="285"/>
      <c r="F140" s="285"/>
      <c r="G140" s="285"/>
      <c r="H140" s="286"/>
      <c r="I140" s="286"/>
      <c r="J140" s="286"/>
      <c r="K140" s="287"/>
      <c r="L140" s="7"/>
    </row>
    <row r="141" spans="1:15" ht="20.100000000000001" customHeight="1" x14ac:dyDescent="0.3">
      <c r="A141" s="18"/>
      <c r="B141" s="1047" t="s">
        <v>1320</v>
      </c>
      <c r="C141" s="1014"/>
      <c r="D141" s="1014"/>
      <c r="E141" s="1014"/>
      <c r="F141" s="1014"/>
      <c r="G141" s="1014"/>
      <c r="H141" s="1014"/>
      <c r="I141" s="1014"/>
      <c r="J141" s="1014"/>
      <c r="K141" s="1014"/>
      <c r="L141" s="7"/>
    </row>
    <row r="142" spans="1:15" ht="12" customHeight="1" x14ac:dyDescent="0.2">
      <c r="A142" s="1"/>
      <c r="B142" s="2"/>
      <c r="C142" s="2"/>
      <c r="D142" s="2"/>
      <c r="L142" s="7"/>
    </row>
    <row r="143" spans="1:15" ht="17.100000000000001" customHeight="1" x14ac:dyDescent="0.25">
      <c r="A143" s="499">
        <v>1</v>
      </c>
      <c r="B143" s="500" t="s">
        <v>107</v>
      </c>
      <c r="C143" s="499">
        <v>1</v>
      </c>
      <c r="D143" s="501" t="s">
        <v>274</v>
      </c>
      <c r="E143" s="502">
        <v>2</v>
      </c>
      <c r="F143" s="501" t="s">
        <v>274</v>
      </c>
      <c r="G143" s="503">
        <v>1</v>
      </c>
      <c r="H143" s="501" t="s">
        <v>274</v>
      </c>
      <c r="I143" s="503">
        <v>14.7</v>
      </c>
      <c r="J143" s="501" t="s">
        <v>274</v>
      </c>
      <c r="K143" s="503">
        <v>14.7</v>
      </c>
      <c r="L143" s="503">
        <v>2</v>
      </c>
    </row>
    <row r="144" spans="1:15" ht="18.75" customHeight="1" x14ac:dyDescent="0.3">
      <c r="A144" s="278"/>
      <c r="B144" s="279" t="s">
        <v>101</v>
      </c>
      <c r="C144" s="270">
        <f t="shared" ref="C144:L144" si="5">SUM(C143:C143)</f>
        <v>1</v>
      </c>
      <c r="D144" s="295" t="s">
        <v>274</v>
      </c>
      <c r="E144" s="270">
        <v>2</v>
      </c>
      <c r="F144" s="295" t="s">
        <v>274</v>
      </c>
      <c r="G144" s="270">
        <f t="shared" si="5"/>
        <v>1</v>
      </c>
      <c r="H144" s="295" t="s">
        <v>274</v>
      </c>
      <c r="I144" s="270">
        <f t="shared" si="5"/>
        <v>14.7</v>
      </c>
      <c r="J144" s="295" t="s">
        <v>274</v>
      </c>
      <c r="K144" s="270">
        <f t="shared" si="5"/>
        <v>14.7</v>
      </c>
      <c r="L144" s="271">
        <f t="shared" si="5"/>
        <v>2</v>
      </c>
    </row>
    <row r="145" spans="1:15" ht="12" customHeight="1" x14ac:dyDescent="0.2"/>
    <row r="146" spans="1:15" ht="16.350000000000001" customHeight="1" x14ac:dyDescent="0.25">
      <c r="A146" s="13" t="s">
        <v>4</v>
      </c>
      <c r="B146" s="13" t="s">
        <v>72</v>
      </c>
      <c r="C146" s="13" t="s">
        <v>73</v>
      </c>
      <c r="D146" s="13" t="s">
        <v>74</v>
      </c>
      <c r="E146" s="13" t="s">
        <v>75</v>
      </c>
      <c r="F146" s="13" t="s">
        <v>76</v>
      </c>
      <c r="G146" s="13" t="s">
        <v>77</v>
      </c>
      <c r="H146" s="13" t="s">
        <v>78</v>
      </c>
      <c r="I146" s="24" t="s">
        <v>79</v>
      </c>
      <c r="J146" s="24" t="s">
        <v>80</v>
      </c>
      <c r="K146" s="13" t="s">
        <v>81</v>
      </c>
      <c r="L146" s="6" t="s">
        <v>80</v>
      </c>
    </row>
    <row r="147" spans="1:15" ht="12" customHeight="1" x14ac:dyDescent="0.2">
      <c r="A147" s="11"/>
      <c r="L147" s="7"/>
    </row>
    <row r="148" spans="1:15" ht="20.100000000000001" customHeight="1" x14ac:dyDescent="0.35">
      <c r="A148" s="1048" t="s">
        <v>1319</v>
      </c>
      <c r="B148" s="1049"/>
      <c r="C148" s="1049"/>
      <c r="D148" s="1049"/>
      <c r="E148" s="1049"/>
      <c r="F148" s="1049"/>
      <c r="G148" s="1049"/>
      <c r="H148" s="1049"/>
      <c r="I148" s="1049"/>
      <c r="J148" s="1049"/>
      <c r="L148" s="7"/>
    </row>
    <row r="149" spans="1:15" ht="12" customHeight="1" x14ac:dyDescent="0.2">
      <c r="A149" s="11"/>
      <c r="L149" s="7"/>
    </row>
    <row r="150" spans="1:15" ht="17.100000000000001" customHeight="1" x14ac:dyDescent="0.2">
      <c r="A150" s="826">
        <v>1</v>
      </c>
      <c r="B150" s="836" t="s">
        <v>95</v>
      </c>
      <c r="C150" s="826">
        <v>1</v>
      </c>
      <c r="D150" s="901" t="s">
        <v>274</v>
      </c>
      <c r="E150" s="827">
        <v>1</v>
      </c>
      <c r="F150" s="827" t="s">
        <v>274</v>
      </c>
      <c r="G150" s="827">
        <v>1</v>
      </c>
      <c r="H150" s="827" t="s">
        <v>274</v>
      </c>
      <c r="I150" s="839">
        <v>56</v>
      </c>
      <c r="J150" s="827" t="s">
        <v>274</v>
      </c>
      <c r="K150" s="839">
        <v>56</v>
      </c>
      <c r="L150" s="827">
        <v>1</v>
      </c>
    </row>
    <row r="151" spans="1:15" ht="17.100000000000001" customHeight="1" x14ac:dyDescent="0.2">
      <c r="A151" s="826">
        <v>2</v>
      </c>
      <c r="B151" s="836" t="s">
        <v>99</v>
      </c>
      <c r="C151" s="826">
        <v>2</v>
      </c>
      <c r="D151" s="901" t="s">
        <v>274</v>
      </c>
      <c r="E151" s="502">
        <v>3</v>
      </c>
      <c r="F151" s="502" t="s">
        <v>274</v>
      </c>
      <c r="G151" s="502">
        <v>3</v>
      </c>
      <c r="H151" s="502" t="s">
        <v>274</v>
      </c>
      <c r="I151" s="502">
        <v>57.108899999999998</v>
      </c>
      <c r="J151" s="502" t="s">
        <v>274</v>
      </c>
      <c r="K151" s="502">
        <v>57.108899999999998</v>
      </c>
      <c r="L151" s="502">
        <v>3</v>
      </c>
    </row>
    <row r="152" spans="1:15" ht="17.100000000000001" customHeight="1" x14ac:dyDescent="0.3">
      <c r="A152" s="278"/>
      <c r="B152" s="279" t="s">
        <v>101</v>
      </c>
      <c r="C152" s="270">
        <f>SUM(C150:C151)</f>
        <v>3</v>
      </c>
      <c r="D152" s="628" t="s">
        <v>274</v>
      </c>
      <c r="E152" s="271">
        <f>SUM(E150:E151)</f>
        <v>4</v>
      </c>
      <c r="F152" s="628" t="s">
        <v>274</v>
      </c>
      <c r="G152" s="271">
        <f>SUM(G150:G151)</f>
        <v>4</v>
      </c>
      <c r="H152" s="513" t="s">
        <v>274</v>
      </c>
      <c r="I152" s="272">
        <f>SUM(I150:I151)</f>
        <v>113.10890000000001</v>
      </c>
      <c r="J152" s="513" t="s">
        <v>274</v>
      </c>
      <c r="K152" s="272">
        <f>SUM(K150:K151)</f>
        <v>113.10890000000001</v>
      </c>
      <c r="L152" s="271">
        <f>SUM(L150:L151)</f>
        <v>4</v>
      </c>
    </row>
    <row r="153" spans="1:15" ht="17.100000000000001" customHeight="1" x14ac:dyDescent="0.3">
      <c r="A153" s="288"/>
      <c r="B153" s="289"/>
      <c r="C153" s="28"/>
      <c r="D153" s="28"/>
      <c r="E153" s="28"/>
      <c r="F153" s="28"/>
      <c r="G153" s="28"/>
      <c r="H153" s="290"/>
      <c r="I153" s="290"/>
      <c r="J153" s="290"/>
      <c r="K153" s="45"/>
      <c r="L153" s="44"/>
    </row>
    <row r="154" spans="1:15" s="20" customFormat="1" ht="43.5" customHeight="1" x14ac:dyDescent="0.3">
      <c r="A154" s="18" t="s">
        <v>5</v>
      </c>
      <c r="B154" s="1050" t="s">
        <v>284</v>
      </c>
      <c r="C154" s="1031"/>
      <c r="D154" s="1031"/>
      <c r="E154" s="1031"/>
      <c r="F154" s="1031"/>
      <c r="G154" s="1031"/>
      <c r="H154" s="1031"/>
      <c r="I154" s="1031"/>
      <c r="J154" s="1031"/>
      <c r="K154" s="1031"/>
      <c r="L154" s="19"/>
    </row>
    <row r="155" spans="1:15" ht="12" customHeight="1" x14ac:dyDescent="0.2">
      <c r="A155" s="11"/>
      <c r="L155" s="7"/>
    </row>
    <row r="156" spans="1:15" ht="17.25" customHeight="1" x14ac:dyDescent="0.2">
      <c r="A156" s="503">
        <v>1</v>
      </c>
      <c r="B156" s="936" t="s">
        <v>92</v>
      </c>
      <c r="C156" s="503">
        <v>1</v>
      </c>
      <c r="D156" s="502" t="s">
        <v>274</v>
      </c>
      <c r="E156" s="502" t="s">
        <v>274</v>
      </c>
      <c r="F156" s="502" t="s">
        <v>274</v>
      </c>
      <c r="G156" s="503">
        <v>1</v>
      </c>
      <c r="H156" s="502" t="s">
        <v>274</v>
      </c>
      <c r="I156" s="937">
        <v>144</v>
      </c>
      <c r="J156" s="904" t="s">
        <v>274</v>
      </c>
      <c r="K156" s="937">
        <v>144</v>
      </c>
      <c r="L156" s="503">
        <v>1</v>
      </c>
      <c r="M156" s="1083"/>
      <c r="N156" s="1084"/>
      <c r="O156" s="1084"/>
    </row>
    <row r="157" spans="1:15" ht="17.100000000000001" customHeight="1" x14ac:dyDescent="0.2">
      <c r="A157" s="826">
        <v>2</v>
      </c>
      <c r="B157" s="836" t="s">
        <v>97</v>
      </c>
      <c r="C157" s="826">
        <v>1</v>
      </c>
      <c r="D157" s="901" t="s">
        <v>274</v>
      </c>
      <c r="E157" s="502">
        <v>1</v>
      </c>
      <c r="F157" s="502">
        <v>1</v>
      </c>
      <c r="G157" s="502" t="s">
        <v>274</v>
      </c>
      <c r="H157" s="904">
        <v>0.48</v>
      </c>
      <c r="I157" s="904" t="s">
        <v>274</v>
      </c>
      <c r="J157" s="904" t="s">
        <v>274</v>
      </c>
      <c r="K157" s="904">
        <v>0.48</v>
      </c>
      <c r="L157" s="502">
        <v>1</v>
      </c>
    </row>
    <row r="158" spans="1:15" ht="17.100000000000001" customHeight="1" x14ac:dyDescent="0.3">
      <c r="A158" s="288"/>
      <c r="B158" s="938" t="s">
        <v>101</v>
      </c>
      <c r="C158" s="939">
        <v>2</v>
      </c>
      <c r="D158" s="940" t="s">
        <v>274</v>
      </c>
      <c r="E158" s="941">
        <f>SUM(E157:E157)</f>
        <v>1</v>
      </c>
      <c r="F158" s="941">
        <f>SUM(F157:F157)</f>
        <v>1</v>
      </c>
      <c r="G158" s="940">
        <v>1</v>
      </c>
      <c r="H158" s="942">
        <f>SUM(H157:H157)</f>
        <v>0.48</v>
      </c>
      <c r="I158" s="943">
        <v>144</v>
      </c>
      <c r="J158" s="940" t="s">
        <v>274</v>
      </c>
      <c r="K158" s="944">
        <v>144.47999999999999</v>
      </c>
      <c r="L158" s="280">
        <v>2</v>
      </c>
    </row>
    <row r="159" spans="1:15" ht="12.75" customHeight="1" x14ac:dyDescent="0.2">
      <c r="A159" s="8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7"/>
    </row>
    <row r="160" spans="1:15" s="20" customFormat="1" ht="20.100000000000001" customHeight="1" x14ac:dyDescent="0.3">
      <c r="A160" s="18" t="s">
        <v>5</v>
      </c>
      <c r="B160" s="1042" t="s">
        <v>288</v>
      </c>
      <c r="C160" s="1043"/>
      <c r="D160" s="1043"/>
      <c r="E160" s="1043"/>
      <c r="F160" s="1043"/>
      <c r="G160" s="1043"/>
      <c r="H160" s="1043"/>
      <c r="I160" s="1043"/>
      <c r="J160" s="1043"/>
      <c r="K160" s="1043"/>
      <c r="L160" s="19"/>
    </row>
    <row r="161" spans="1:12" ht="12" customHeight="1" x14ac:dyDescent="0.2">
      <c r="A161" s="1"/>
      <c r="B161" s="2"/>
      <c r="C161" s="2"/>
      <c r="D161" s="2"/>
      <c r="L161" s="7"/>
    </row>
    <row r="162" spans="1:12" ht="17.100000000000001" customHeight="1" x14ac:dyDescent="0.2">
      <c r="A162" s="823">
        <v>1</v>
      </c>
      <c r="B162" s="829" t="s">
        <v>102</v>
      </c>
      <c r="C162" s="826">
        <v>6</v>
      </c>
      <c r="D162" s="901" t="s">
        <v>274</v>
      </c>
      <c r="E162" s="472">
        <v>214</v>
      </c>
      <c r="F162" s="472">
        <v>32077</v>
      </c>
      <c r="G162" s="472">
        <v>24</v>
      </c>
      <c r="H162" s="472">
        <v>3037.78</v>
      </c>
      <c r="I162" s="472">
        <v>459.5</v>
      </c>
      <c r="J162" s="472" t="s">
        <v>274</v>
      </c>
      <c r="K162" s="472">
        <v>3497.28</v>
      </c>
      <c r="L162" s="472">
        <v>11</v>
      </c>
    </row>
    <row r="163" spans="1:12" ht="17.100000000000001" customHeight="1" x14ac:dyDescent="0.2">
      <c r="A163" s="823">
        <v>2</v>
      </c>
      <c r="B163" s="829" t="s">
        <v>89</v>
      </c>
      <c r="C163" s="826">
        <v>1</v>
      </c>
      <c r="D163" s="901" t="s">
        <v>274</v>
      </c>
      <c r="E163" s="472">
        <v>1</v>
      </c>
      <c r="F163" s="901" t="s">
        <v>274</v>
      </c>
      <c r="G163" s="472">
        <v>1</v>
      </c>
      <c r="H163" s="501" t="s">
        <v>274</v>
      </c>
      <c r="I163" s="472">
        <v>1E-3</v>
      </c>
      <c r="J163" s="472" t="s">
        <v>274</v>
      </c>
      <c r="K163" s="472">
        <f>SUM(I163:J163)</f>
        <v>1E-3</v>
      </c>
      <c r="L163" s="472">
        <v>1</v>
      </c>
    </row>
    <row r="164" spans="1:12" ht="17.100000000000001" customHeight="1" x14ac:dyDescent="0.2">
      <c r="A164" s="823">
        <v>3</v>
      </c>
      <c r="B164" s="829" t="s">
        <v>103</v>
      </c>
      <c r="C164" s="826">
        <v>1</v>
      </c>
      <c r="D164" s="901" t="s">
        <v>274</v>
      </c>
      <c r="E164" s="501">
        <v>1</v>
      </c>
      <c r="F164" s="501" t="s">
        <v>274</v>
      </c>
      <c r="G164" s="501">
        <v>1</v>
      </c>
      <c r="H164" s="501" t="s">
        <v>274</v>
      </c>
      <c r="I164" s="501">
        <v>4.5999999999999996</v>
      </c>
      <c r="J164" s="501" t="s">
        <v>274</v>
      </c>
      <c r="K164" s="501">
        <v>4.5999999999999996</v>
      </c>
      <c r="L164" s="501">
        <v>1</v>
      </c>
    </row>
    <row r="165" spans="1:12" ht="17.100000000000001" customHeight="1" x14ac:dyDescent="0.2">
      <c r="A165" s="833">
        <v>4</v>
      </c>
      <c r="B165" s="924" t="s">
        <v>93</v>
      </c>
      <c r="C165" s="826">
        <v>4</v>
      </c>
      <c r="D165" s="502" t="s">
        <v>274</v>
      </c>
      <c r="E165" s="501">
        <v>4</v>
      </c>
      <c r="F165" s="501">
        <v>1</v>
      </c>
      <c r="G165" s="501">
        <v>3</v>
      </c>
      <c r="H165" s="501">
        <v>0.01</v>
      </c>
      <c r="I165" s="837">
        <v>77</v>
      </c>
      <c r="J165" s="837">
        <v>18</v>
      </c>
      <c r="K165" s="837">
        <f>SUM(H165:J165)</f>
        <v>95.01</v>
      </c>
      <c r="L165" s="501">
        <v>7</v>
      </c>
    </row>
    <row r="166" spans="1:12" ht="17.100000000000001" customHeight="1" x14ac:dyDescent="0.2">
      <c r="A166" s="946">
        <v>5</v>
      </c>
      <c r="B166" s="947" t="s">
        <v>95</v>
      </c>
      <c r="C166" s="826">
        <v>3</v>
      </c>
      <c r="D166" s="901" t="s">
        <v>274</v>
      </c>
      <c r="E166" s="901">
        <v>4</v>
      </c>
      <c r="F166" s="901" t="s">
        <v>274</v>
      </c>
      <c r="G166" s="901">
        <v>4</v>
      </c>
      <c r="H166" s="901" t="s">
        <v>274</v>
      </c>
      <c r="I166" s="901">
        <v>14.3</v>
      </c>
      <c r="J166" s="901" t="s">
        <v>274</v>
      </c>
      <c r="K166" s="901">
        <v>14.3</v>
      </c>
      <c r="L166" s="901">
        <v>4</v>
      </c>
    </row>
    <row r="167" spans="1:12" ht="18.75" customHeight="1" x14ac:dyDescent="0.3">
      <c r="A167" s="276"/>
      <c r="B167" s="948" t="s">
        <v>101</v>
      </c>
      <c r="C167" s="270">
        <f t="shared" ref="C167:K167" si="6">SUM(C162:C166)</f>
        <v>15</v>
      </c>
      <c r="D167" s="628" t="s">
        <v>274</v>
      </c>
      <c r="E167" s="271">
        <f t="shared" si="6"/>
        <v>224</v>
      </c>
      <c r="F167" s="271">
        <f t="shared" si="6"/>
        <v>32078</v>
      </c>
      <c r="G167" s="271">
        <f t="shared" si="6"/>
        <v>33</v>
      </c>
      <c r="H167" s="271">
        <f t="shared" si="6"/>
        <v>3037.7900000000004</v>
      </c>
      <c r="I167" s="271">
        <f t="shared" si="6"/>
        <v>555.40099999999995</v>
      </c>
      <c r="J167" s="949">
        <f t="shared" si="6"/>
        <v>18</v>
      </c>
      <c r="K167" s="950">
        <f t="shared" si="6"/>
        <v>3611.1910000000007</v>
      </c>
      <c r="L167" s="271">
        <f>SUM(L162:L166)</f>
        <v>24</v>
      </c>
    </row>
    <row r="168" spans="1:12" ht="17.25" customHeight="1" x14ac:dyDescent="0.2">
      <c r="A168" s="11"/>
      <c r="L168" s="7"/>
    </row>
    <row r="169" spans="1:12" ht="20.100000000000001" customHeight="1" x14ac:dyDescent="0.3">
      <c r="A169" s="1048" t="s">
        <v>161</v>
      </c>
      <c r="B169" s="1075"/>
      <c r="C169" s="1075"/>
      <c r="D169" s="1075"/>
      <c r="E169" s="1075"/>
      <c r="F169" s="1075"/>
      <c r="G169" s="1075"/>
      <c r="H169" s="1075"/>
      <c r="I169" s="1075"/>
      <c r="J169" s="1075"/>
      <c r="K169" s="1075"/>
      <c r="L169" s="1076"/>
    </row>
    <row r="170" spans="1:12" ht="12" customHeight="1" x14ac:dyDescent="0.2">
      <c r="A170" s="11"/>
      <c r="L170" s="7"/>
    </row>
    <row r="171" spans="1:12" ht="17.100000000000001" customHeight="1" x14ac:dyDescent="0.25">
      <c r="A171" s="503">
        <v>1</v>
      </c>
      <c r="B171" s="131" t="s">
        <v>105</v>
      </c>
      <c r="C171" s="499">
        <v>1</v>
      </c>
      <c r="D171" s="472" t="s">
        <v>274</v>
      </c>
      <c r="E171" s="472" t="s">
        <v>274</v>
      </c>
      <c r="F171" s="472" t="s">
        <v>274</v>
      </c>
      <c r="G171" s="472">
        <v>1</v>
      </c>
      <c r="H171" s="472" t="s">
        <v>274</v>
      </c>
      <c r="I171" s="952">
        <v>122</v>
      </c>
      <c r="J171" s="952" t="s">
        <v>274</v>
      </c>
      <c r="K171" s="952">
        <v>122</v>
      </c>
      <c r="L171" s="472">
        <v>1</v>
      </c>
    </row>
    <row r="172" spans="1:12" ht="15.75" customHeight="1" x14ac:dyDescent="0.25">
      <c r="A172" s="503">
        <v>2</v>
      </c>
      <c r="B172" s="131" t="s">
        <v>97</v>
      </c>
      <c r="C172" s="499">
        <v>1</v>
      </c>
      <c r="D172" s="472" t="s">
        <v>274</v>
      </c>
      <c r="E172" s="502">
        <v>1</v>
      </c>
      <c r="F172" s="502" t="s">
        <v>274</v>
      </c>
      <c r="G172" s="502">
        <v>1</v>
      </c>
      <c r="H172" s="502" t="s">
        <v>274</v>
      </c>
      <c r="I172" s="904">
        <v>105.89</v>
      </c>
      <c r="J172" s="904" t="s">
        <v>274</v>
      </c>
      <c r="K172" s="904">
        <v>105.89</v>
      </c>
      <c r="L172" s="502">
        <v>1</v>
      </c>
    </row>
    <row r="173" spans="1:12" ht="17.100000000000001" customHeight="1" x14ac:dyDescent="0.3">
      <c r="A173" s="1060" t="s">
        <v>101</v>
      </c>
      <c r="B173" s="1061"/>
      <c r="C173" s="270">
        <f t="shared" ref="C173:L173" si="7">SUM(C171:C172)</f>
        <v>2</v>
      </c>
      <c r="D173" s="51" t="s">
        <v>274</v>
      </c>
      <c r="E173" s="270">
        <f t="shared" si="7"/>
        <v>1</v>
      </c>
      <c r="F173" s="51" t="s">
        <v>274</v>
      </c>
      <c r="G173" s="270">
        <f t="shared" si="7"/>
        <v>2</v>
      </c>
      <c r="H173" s="51" t="s">
        <v>274</v>
      </c>
      <c r="I173" s="916">
        <f t="shared" si="7"/>
        <v>227.89</v>
      </c>
      <c r="J173" s="490" t="s">
        <v>274</v>
      </c>
      <c r="K173" s="916">
        <f t="shared" si="7"/>
        <v>227.89</v>
      </c>
      <c r="L173" s="271">
        <f t="shared" si="7"/>
        <v>2</v>
      </c>
    </row>
    <row r="174" spans="1:12" ht="12" customHeight="1" x14ac:dyDescent="0.2"/>
    <row r="175" spans="1:12" ht="16.350000000000001" customHeight="1" x14ac:dyDescent="0.25">
      <c r="A175" s="13" t="s">
        <v>4</v>
      </c>
      <c r="B175" s="13" t="s">
        <v>72</v>
      </c>
      <c r="C175" s="13" t="s">
        <v>73</v>
      </c>
      <c r="D175" s="13" t="s">
        <v>74</v>
      </c>
      <c r="E175" s="13" t="s">
        <v>75</v>
      </c>
      <c r="F175" s="13" t="s">
        <v>76</v>
      </c>
      <c r="G175" s="13" t="s">
        <v>77</v>
      </c>
      <c r="H175" s="13" t="s">
        <v>78</v>
      </c>
      <c r="I175" s="14" t="s">
        <v>79</v>
      </c>
      <c r="J175" s="24" t="s">
        <v>80</v>
      </c>
      <c r="K175" s="25" t="s">
        <v>81</v>
      </c>
      <c r="L175" s="6" t="s">
        <v>80</v>
      </c>
    </row>
    <row r="176" spans="1:12" ht="12" customHeight="1" x14ac:dyDescent="0.2">
      <c r="A176" s="11"/>
      <c r="L176" s="7"/>
    </row>
    <row r="177" spans="1:12" s="20" customFormat="1" ht="20.100000000000001" customHeight="1" x14ac:dyDescent="0.3">
      <c r="A177" s="1055" t="s">
        <v>1322</v>
      </c>
      <c r="B177" s="1014"/>
      <c r="C177" s="1014"/>
      <c r="D177" s="1014"/>
      <c r="E177" s="1014"/>
      <c r="F177" s="1014"/>
      <c r="G177" s="1014"/>
      <c r="H177" s="1014"/>
      <c r="I177" s="1014"/>
      <c r="J177" s="1014"/>
      <c r="K177" s="1014"/>
      <c r="L177" s="1074"/>
    </row>
    <row r="178" spans="1:12" ht="12" customHeight="1" x14ac:dyDescent="0.3">
      <c r="A178" s="26"/>
      <c r="B178" s="27"/>
      <c r="C178" s="32"/>
      <c r="D178" s="32"/>
      <c r="E178" s="32"/>
      <c r="F178" s="32"/>
      <c r="G178" s="32"/>
      <c r="H178" s="32"/>
      <c r="I178" s="32"/>
      <c r="J178" s="32"/>
      <c r="L178" s="7"/>
    </row>
    <row r="179" spans="1:12" ht="17.100000000000001" customHeight="1" x14ac:dyDescent="0.2">
      <c r="A179" s="826">
        <v>1</v>
      </c>
      <c r="B179" s="836" t="s">
        <v>85</v>
      </c>
      <c r="C179" s="826">
        <v>3</v>
      </c>
      <c r="D179" s="864" t="s">
        <v>274</v>
      </c>
      <c r="E179" s="503">
        <v>13</v>
      </c>
      <c r="F179" s="503">
        <v>739</v>
      </c>
      <c r="G179" s="503">
        <v>1</v>
      </c>
      <c r="H179" s="953">
        <v>159.29</v>
      </c>
      <c r="I179" s="954">
        <v>47.076799999999999</v>
      </c>
      <c r="J179" s="864" t="s">
        <v>274</v>
      </c>
      <c r="K179" s="503">
        <f>SUM(H179:J179)</f>
        <v>206.36679999999998</v>
      </c>
      <c r="L179" s="503">
        <v>13</v>
      </c>
    </row>
    <row r="180" spans="1:12" ht="17.100000000000001" customHeight="1" x14ac:dyDescent="0.2">
      <c r="A180" s="823">
        <v>2</v>
      </c>
      <c r="B180" s="829" t="s">
        <v>107</v>
      </c>
      <c r="C180" s="472">
        <v>4</v>
      </c>
      <c r="D180" s="864" t="s">
        <v>274</v>
      </c>
      <c r="E180" s="472">
        <v>127</v>
      </c>
      <c r="F180" s="472">
        <v>1087</v>
      </c>
      <c r="G180" s="501">
        <v>1</v>
      </c>
      <c r="H180" s="955">
        <v>303.83280000000002</v>
      </c>
      <c r="I180" s="503">
        <v>5</v>
      </c>
      <c r="J180" s="864" t="s">
        <v>274</v>
      </c>
      <c r="K180" s="472">
        <v>308.83280000000002</v>
      </c>
      <c r="L180" s="472">
        <v>127</v>
      </c>
    </row>
    <row r="181" spans="1:12" ht="17.100000000000001" customHeight="1" x14ac:dyDescent="0.2">
      <c r="A181" s="956">
        <v>3</v>
      </c>
      <c r="B181" s="957" t="s">
        <v>105</v>
      </c>
      <c r="C181" s="502">
        <v>2</v>
      </c>
      <c r="D181" s="864" t="s">
        <v>274</v>
      </c>
      <c r="E181" s="472">
        <v>59</v>
      </c>
      <c r="F181" s="955">
        <v>645</v>
      </c>
      <c r="G181" s="958" t="s">
        <v>274</v>
      </c>
      <c r="H181" s="959">
        <v>101.557</v>
      </c>
      <c r="I181" s="958" t="s">
        <v>274</v>
      </c>
      <c r="J181" s="958" t="s">
        <v>274</v>
      </c>
      <c r="K181" s="959">
        <v>101.557</v>
      </c>
      <c r="L181" s="472">
        <v>59</v>
      </c>
    </row>
    <row r="182" spans="1:12" ht="15.75" customHeight="1" x14ac:dyDescent="0.2">
      <c r="A182" s="833">
        <v>4</v>
      </c>
      <c r="B182" s="834" t="s">
        <v>102</v>
      </c>
      <c r="C182" s="828">
        <v>4</v>
      </c>
      <c r="D182" s="472" t="s">
        <v>274</v>
      </c>
      <c r="E182" s="472">
        <v>17</v>
      </c>
      <c r="F182" s="472">
        <v>60</v>
      </c>
      <c r="G182" s="472" t="s">
        <v>274</v>
      </c>
      <c r="H182" s="472">
        <v>5.5270000000000001</v>
      </c>
      <c r="I182" s="472" t="s">
        <v>274</v>
      </c>
      <c r="J182" s="472" t="s">
        <v>274</v>
      </c>
      <c r="K182" s="472">
        <v>5.5270000000000001</v>
      </c>
      <c r="L182" s="472">
        <v>7</v>
      </c>
    </row>
    <row r="183" spans="1:12" ht="17.100000000000001" customHeight="1" x14ac:dyDescent="0.2">
      <c r="A183" s="566">
        <v>5</v>
      </c>
      <c r="B183" s="840" t="s">
        <v>88</v>
      </c>
      <c r="C183" s="566">
        <v>3</v>
      </c>
      <c r="D183" s="472" t="s">
        <v>274</v>
      </c>
      <c r="E183" s="501">
        <v>9</v>
      </c>
      <c r="F183" s="501">
        <v>26</v>
      </c>
      <c r="G183" s="472" t="s">
        <v>274</v>
      </c>
      <c r="H183" s="501">
        <v>2.21</v>
      </c>
      <c r="I183" s="472" t="s">
        <v>274</v>
      </c>
      <c r="J183" s="501" t="s">
        <v>274</v>
      </c>
      <c r="K183" s="501">
        <v>2.21</v>
      </c>
      <c r="L183" s="501">
        <v>26</v>
      </c>
    </row>
    <row r="184" spans="1:12" ht="17.100000000000001" customHeight="1" x14ac:dyDescent="0.2">
      <c r="A184" s="956">
        <v>6</v>
      </c>
      <c r="B184" s="960" t="s">
        <v>89</v>
      </c>
      <c r="C184" s="961">
        <v>1</v>
      </c>
      <c r="D184" s="472" t="s">
        <v>274</v>
      </c>
      <c r="E184" s="503">
        <v>2</v>
      </c>
      <c r="F184" s="503">
        <v>5</v>
      </c>
      <c r="G184" s="962" t="s">
        <v>274</v>
      </c>
      <c r="H184" s="503">
        <v>1.25</v>
      </c>
      <c r="I184" s="962" t="s">
        <v>274</v>
      </c>
      <c r="J184" s="962" t="s">
        <v>274</v>
      </c>
      <c r="K184" s="503">
        <v>1.25</v>
      </c>
      <c r="L184" s="503">
        <v>2</v>
      </c>
    </row>
    <row r="185" spans="1:12" ht="17.100000000000001" customHeight="1" x14ac:dyDescent="0.2">
      <c r="A185" s="826">
        <v>7</v>
      </c>
      <c r="B185" s="836" t="s">
        <v>103</v>
      </c>
      <c r="C185" s="826">
        <v>2</v>
      </c>
      <c r="D185" s="472" t="s">
        <v>274</v>
      </c>
      <c r="E185" s="501">
        <v>4</v>
      </c>
      <c r="F185" s="501">
        <v>118</v>
      </c>
      <c r="G185" s="501">
        <v>1</v>
      </c>
      <c r="H185" s="501">
        <v>20.75</v>
      </c>
      <c r="I185" s="837">
        <v>47</v>
      </c>
      <c r="J185" s="501" t="s">
        <v>274</v>
      </c>
      <c r="K185" s="501">
        <f>SUM(H185:J185)</f>
        <v>67.75</v>
      </c>
      <c r="L185" s="501">
        <v>4</v>
      </c>
    </row>
    <row r="186" spans="1:12" ht="17.100000000000001" customHeight="1" x14ac:dyDescent="0.2">
      <c r="A186" s="963">
        <v>8</v>
      </c>
      <c r="B186" s="964" t="s">
        <v>93</v>
      </c>
      <c r="C186" s="963">
        <v>1</v>
      </c>
      <c r="D186" s="502" t="s">
        <v>274</v>
      </c>
      <c r="E186" s="501">
        <v>1</v>
      </c>
      <c r="F186" s="501">
        <v>5</v>
      </c>
      <c r="G186" s="501" t="s">
        <v>274</v>
      </c>
      <c r="H186" s="501">
        <v>0.42</v>
      </c>
      <c r="I186" s="501" t="s">
        <v>274</v>
      </c>
      <c r="J186" s="501" t="s">
        <v>274</v>
      </c>
      <c r="K186" s="501">
        <v>0.42</v>
      </c>
      <c r="L186" s="501">
        <v>1</v>
      </c>
    </row>
    <row r="187" spans="1:12" ht="17.100000000000001" customHeight="1" x14ac:dyDescent="0.2">
      <c r="A187" s="826">
        <v>9</v>
      </c>
      <c r="B187" s="836" t="s">
        <v>106</v>
      </c>
      <c r="C187" s="826">
        <v>3</v>
      </c>
      <c r="D187" s="502">
        <v>1</v>
      </c>
      <c r="E187" s="501">
        <v>52</v>
      </c>
      <c r="F187" s="501">
        <v>1571</v>
      </c>
      <c r="G187" s="501" t="s">
        <v>274</v>
      </c>
      <c r="H187" s="501">
        <v>368.31400000000002</v>
      </c>
      <c r="I187" s="501" t="s">
        <v>274</v>
      </c>
      <c r="J187" s="501" t="s">
        <v>274</v>
      </c>
      <c r="K187" s="501">
        <f>SUM(H187:J187)</f>
        <v>368.31400000000002</v>
      </c>
      <c r="L187" s="501">
        <v>1571</v>
      </c>
    </row>
    <row r="188" spans="1:12" ht="17.100000000000001" customHeight="1" x14ac:dyDescent="0.2">
      <c r="A188" s="826" t="s">
        <v>19</v>
      </c>
      <c r="B188" s="836" t="s">
        <v>108</v>
      </c>
      <c r="C188" s="826">
        <v>2</v>
      </c>
      <c r="D188" s="502">
        <v>1</v>
      </c>
      <c r="E188" s="501">
        <v>32</v>
      </c>
      <c r="F188" s="501">
        <v>231</v>
      </c>
      <c r="G188" s="501" t="s">
        <v>274</v>
      </c>
      <c r="H188" s="501">
        <v>78.06</v>
      </c>
      <c r="I188" s="501" t="s">
        <v>274</v>
      </c>
      <c r="J188" s="501" t="s">
        <v>274</v>
      </c>
      <c r="K188" s="501">
        <v>78.06</v>
      </c>
      <c r="L188" s="501">
        <v>30</v>
      </c>
    </row>
    <row r="189" spans="1:12" ht="17.100000000000001" customHeight="1" x14ac:dyDescent="0.2">
      <c r="A189" s="826" t="s">
        <v>17</v>
      </c>
      <c r="B189" s="836" t="s">
        <v>95</v>
      </c>
      <c r="C189" s="826">
        <v>3</v>
      </c>
      <c r="D189" s="502" t="s">
        <v>274</v>
      </c>
      <c r="E189" s="901">
        <v>61</v>
      </c>
      <c r="F189" s="901">
        <v>411</v>
      </c>
      <c r="G189" s="901">
        <v>20</v>
      </c>
      <c r="H189" s="901">
        <v>115.98</v>
      </c>
      <c r="I189" s="901">
        <v>752.2</v>
      </c>
      <c r="J189" s="901" t="s">
        <v>274</v>
      </c>
      <c r="K189" s="901">
        <v>868.18</v>
      </c>
      <c r="L189" s="901">
        <v>61</v>
      </c>
    </row>
    <row r="190" spans="1:12" ht="17.100000000000001" customHeight="1" x14ac:dyDescent="0.2">
      <c r="A190" s="826" t="s">
        <v>15</v>
      </c>
      <c r="B190" s="836" t="s">
        <v>97</v>
      </c>
      <c r="C190" s="826">
        <v>1</v>
      </c>
      <c r="D190" s="901" t="s">
        <v>274</v>
      </c>
      <c r="E190" s="501">
        <v>4</v>
      </c>
      <c r="F190" s="501">
        <v>32</v>
      </c>
      <c r="G190" s="827" t="s">
        <v>274</v>
      </c>
      <c r="H190" s="501">
        <v>4.66</v>
      </c>
      <c r="I190" s="827" t="s">
        <v>274</v>
      </c>
      <c r="J190" s="827" t="s">
        <v>274</v>
      </c>
      <c r="K190" s="501">
        <v>4.66</v>
      </c>
      <c r="L190" s="501">
        <v>5</v>
      </c>
    </row>
    <row r="191" spans="1:12" ht="17.100000000000001" customHeight="1" x14ac:dyDescent="0.2">
      <c r="A191" s="826" t="s">
        <v>16</v>
      </c>
      <c r="B191" s="836" t="s">
        <v>98</v>
      </c>
      <c r="C191" s="826">
        <v>2</v>
      </c>
      <c r="D191" s="502" t="s">
        <v>274</v>
      </c>
      <c r="E191" s="501">
        <v>2</v>
      </c>
      <c r="F191" s="501">
        <v>642</v>
      </c>
      <c r="G191" s="501" t="s">
        <v>274</v>
      </c>
      <c r="H191" s="501">
        <v>181.5</v>
      </c>
      <c r="I191" s="501" t="s">
        <v>274</v>
      </c>
      <c r="J191" s="501" t="s">
        <v>274</v>
      </c>
      <c r="K191" s="501">
        <v>181.5</v>
      </c>
      <c r="L191" s="501">
        <v>3</v>
      </c>
    </row>
    <row r="192" spans="1:12" ht="17.100000000000001" customHeight="1" x14ac:dyDescent="0.2">
      <c r="A192" s="826" t="s">
        <v>18</v>
      </c>
      <c r="B192" s="836" t="s">
        <v>100</v>
      </c>
      <c r="C192" s="826">
        <v>1</v>
      </c>
      <c r="D192" s="501" t="s">
        <v>274</v>
      </c>
      <c r="E192" s="501">
        <v>2</v>
      </c>
      <c r="F192" s="501">
        <v>13</v>
      </c>
      <c r="G192" s="501" t="s">
        <v>274</v>
      </c>
      <c r="H192" s="501">
        <v>0.61</v>
      </c>
      <c r="I192" s="501" t="s">
        <v>274</v>
      </c>
      <c r="J192" s="501" t="s">
        <v>274</v>
      </c>
      <c r="K192" s="501">
        <v>0.61</v>
      </c>
      <c r="L192" s="501">
        <v>2</v>
      </c>
    </row>
    <row r="193" spans="1:12" ht="15.75" customHeight="1" x14ac:dyDescent="0.2">
      <c r="A193" s="963" t="s">
        <v>20</v>
      </c>
      <c r="B193" s="964" t="s">
        <v>99</v>
      </c>
      <c r="C193" s="826">
        <v>4</v>
      </c>
      <c r="D193" s="501" t="s">
        <v>274</v>
      </c>
      <c r="E193" s="502">
        <v>196</v>
      </c>
      <c r="F193" s="502">
        <v>2854</v>
      </c>
      <c r="G193" s="502">
        <v>2</v>
      </c>
      <c r="H193" s="502">
        <v>566.5</v>
      </c>
      <c r="I193" s="502">
        <v>71.011099999999999</v>
      </c>
      <c r="J193" s="501" t="s">
        <v>274</v>
      </c>
      <c r="K193" s="862">
        <v>637.51110000000006</v>
      </c>
      <c r="L193" s="502">
        <v>197</v>
      </c>
    </row>
    <row r="194" spans="1:12" ht="17.100000000000001" customHeight="1" x14ac:dyDescent="0.3">
      <c r="A194" s="276"/>
      <c r="B194" s="275" t="s">
        <v>101</v>
      </c>
      <c r="C194" s="269">
        <f t="shared" ref="C194:L194" si="8">SUM(C179:C193)</f>
        <v>36</v>
      </c>
      <c r="D194" s="270">
        <f t="shared" si="8"/>
        <v>2</v>
      </c>
      <c r="E194" s="271">
        <f t="shared" si="8"/>
        <v>581</v>
      </c>
      <c r="F194" s="271">
        <f t="shared" si="8"/>
        <v>8439</v>
      </c>
      <c r="G194" s="271">
        <f t="shared" si="8"/>
        <v>25</v>
      </c>
      <c r="H194" s="272">
        <f t="shared" si="8"/>
        <v>1910.4608000000001</v>
      </c>
      <c r="I194" s="273">
        <f t="shared" si="8"/>
        <v>922.28790000000004</v>
      </c>
      <c r="J194" s="513" t="s">
        <v>274</v>
      </c>
      <c r="K194" s="965">
        <f t="shared" si="8"/>
        <v>2832.7487000000001</v>
      </c>
      <c r="L194" s="271">
        <f t="shared" si="8"/>
        <v>2108</v>
      </c>
    </row>
    <row r="195" spans="1:12" ht="17.100000000000001" customHeight="1" x14ac:dyDescent="0.3">
      <c r="A195" s="26"/>
      <c r="B195" s="27"/>
      <c r="C195" s="32"/>
      <c r="D195" s="32"/>
      <c r="E195" s="32"/>
      <c r="F195" s="32"/>
      <c r="G195" s="32"/>
      <c r="H195" s="37"/>
      <c r="I195" s="35"/>
      <c r="J195" s="35"/>
      <c r="K195" s="38"/>
      <c r="L195" s="7"/>
    </row>
    <row r="196" spans="1:12" ht="27" customHeight="1" x14ac:dyDescent="0.35">
      <c r="A196" s="1"/>
      <c r="B196" s="1040" t="s">
        <v>162</v>
      </c>
      <c r="C196" s="1062"/>
      <c r="D196" s="1062"/>
      <c r="E196" s="1062"/>
      <c r="F196" s="1062"/>
      <c r="G196" s="1062"/>
      <c r="H196" s="1062"/>
      <c r="I196" s="1062"/>
      <c r="J196" s="1062"/>
      <c r="K196" s="1062"/>
      <c r="L196" s="7"/>
    </row>
    <row r="197" spans="1:12" ht="12" customHeight="1" x14ac:dyDescent="0.2">
      <c r="A197" s="11"/>
      <c r="L197" s="10"/>
    </row>
    <row r="198" spans="1:12" s="20" customFormat="1" ht="20.100000000000001" customHeight="1" x14ac:dyDescent="0.3">
      <c r="A198" s="18"/>
      <c r="B198" s="1047" t="s">
        <v>163</v>
      </c>
      <c r="C198" s="1014"/>
      <c r="D198" s="1014"/>
      <c r="E198" s="1014"/>
      <c r="F198" s="1014"/>
      <c r="G198" s="1014"/>
      <c r="H198" s="1014"/>
      <c r="I198" s="1014"/>
      <c r="J198" s="1014"/>
      <c r="K198" s="1014"/>
      <c r="L198" s="19"/>
    </row>
    <row r="199" spans="1:12" ht="12" customHeight="1" x14ac:dyDescent="0.2">
      <c r="A199" s="11"/>
      <c r="L199" s="7"/>
    </row>
    <row r="200" spans="1:12" ht="17.100000000000001" customHeight="1" x14ac:dyDescent="0.25">
      <c r="A200" s="450"/>
      <c r="B200" s="131" t="s">
        <v>1089</v>
      </c>
      <c r="C200" s="502" t="s">
        <v>274</v>
      </c>
      <c r="D200" s="503">
        <v>1</v>
      </c>
      <c r="E200" s="502" t="s">
        <v>274</v>
      </c>
      <c r="F200" s="502" t="s">
        <v>274</v>
      </c>
      <c r="G200" s="502" t="s">
        <v>274</v>
      </c>
      <c r="H200" s="862" t="s">
        <v>274</v>
      </c>
      <c r="I200" s="862" t="s">
        <v>274</v>
      </c>
      <c r="J200" s="862" t="s">
        <v>274</v>
      </c>
      <c r="K200" s="954">
        <v>25.673999999999999</v>
      </c>
      <c r="L200" s="503">
        <v>1</v>
      </c>
    </row>
    <row r="201" spans="1:12" ht="17.100000000000001" customHeight="1" x14ac:dyDescent="0.2">
      <c r="A201" s="823">
        <v>1</v>
      </c>
      <c r="B201" s="824" t="s">
        <v>85</v>
      </c>
      <c r="C201" s="825">
        <v>6</v>
      </c>
      <c r="D201" s="835">
        <v>4</v>
      </c>
      <c r="E201" s="565">
        <v>51</v>
      </c>
      <c r="F201" s="565">
        <v>392</v>
      </c>
      <c r="G201" s="565">
        <v>93</v>
      </c>
      <c r="H201" s="966">
        <v>43.8</v>
      </c>
      <c r="I201" s="966">
        <v>1844.06</v>
      </c>
      <c r="J201" s="966">
        <v>206.53</v>
      </c>
      <c r="K201" s="966">
        <v>2094.39</v>
      </c>
      <c r="L201" s="565">
        <v>73</v>
      </c>
    </row>
    <row r="202" spans="1:12" ht="17.100000000000001" customHeight="1" x14ac:dyDescent="0.2">
      <c r="A202" s="823">
        <v>2</v>
      </c>
      <c r="B202" s="824" t="s">
        <v>107</v>
      </c>
      <c r="C202" s="861">
        <v>4</v>
      </c>
      <c r="D202" s="502">
        <v>2</v>
      </c>
      <c r="E202" s="501">
        <v>19</v>
      </c>
      <c r="F202" s="472">
        <v>4</v>
      </c>
      <c r="G202" s="472">
        <v>1</v>
      </c>
      <c r="H202" s="865">
        <v>3.55</v>
      </c>
      <c r="I202" s="865">
        <v>0.05</v>
      </c>
      <c r="J202" s="865">
        <v>5214.9849999999997</v>
      </c>
      <c r="K202" s="865">
        <v>5218.585</v>
      </c>
      <c r="L202" s="472">
        <v>20</v>
      </c>
    </row>
    <row r="203" spans="1:12" ht="17.100000000000001" customHeight="1" x14ac:dyDescent="0.2">
      <c r="A203" s="823">
        <v>3</v>
      </c>
      <c r="B203" s="824" t="s">
        <v>104</v>
      </c>
      <c r="C203" s="861">
        <v>7</v>
      </c>
      <c r="D203" s="826">
        <v>10</v>
      </c>
      <c r="E203" s="827">
        <v>109</v>
      </c>
      <c r="F203" s="501">
        <v>8212</v>
      </c>
      <c r="G203" s="501">
        <v>685</v>
      </c>
      <c r="H203" s="838">
        <v>3561.2705000000001</v>
      </c>
      <c r="I203" s="838">
        <v>88180.497000000003</v>
      </c>
      <c r="J203" s="868">
        <v>20827.784199999998</v>
      </c>
      <c r="K203" s="868">
        <f>SUM(H203:J203)</f>
        <v>112569.5517</v>
      </c>
      <c r="L203" s="827">
        <v>131</v>
      </c>
    </row>
    <row r="204" spans="1:12" ht="17.100000000000001" customHeight="1" x14ac:dyDescent="0.2">
      <c r="A204" s="823">
        <v>4</v>
      </c>
      <c r="B204" s="824" t="s">
        <v>86</v>
      </c>
      <c r="C204" s="825">
        <v>5</v>
      </c>
      <c r="D204" s="861">
        <v>19</v>
      </c>
      <c r="E204" s="827">
        <v>550</v>
      </c>
      <c r="F204" s="501">
        <v>99520</v>
      </c>
      <c r="G204" s="501">
        <v>2715</v>
      </c>
      <c r="H204" s="838">
        <v>21686.22</v>
      </c>
      <c r="I204" s="838">
        <v>527820.20409999997</v>
      </c>
      <c r="J204" s="868">
        <v>59948.18</v>
      </c>
      <c r="K204" s="868">
        <v>609454.6041</v>
      </c>
      <c r="L204" s="827">
        <v>10</v>
      </c>
    </row>
    <row r="205" spans="1:12" ht="17.100000000000001" customHeight="1" x14ac:dyDescent="0.2">
      <c r="A205" s="823">
        <v>5</v>
      </c>
      <c r="B205" s="824" t="s">
        <v>105</v>
      </c>
      <c r="C205" s="825">
        <v>4</v>
      </c>
      <c r="D205" s="861">
        <v>5</v>
      </c>
      <c r="E205" s="827">
        <v>42</v>
      </c>
      <c r="F205" s="827">
        <v>1</v>
      </c>
      <c r="G205" s="501">
        <v>6</v>
      </c>
      <c r="H205" s="838">
        <v>1.4999999999999999E-2</v>
      </c>
      <c r="I205" s="838">
        <v>128.083</v>
      </c>
      <c r="J205" s="868">
        <v>83.906000000000006</v>
      </c>
      <c r="K205" s="868">
        <f>SUM(H205:J205)</f>
        <v>212.00399999999999</v>
      </c>
      <c r="L205" s="827">
        <v>51</v>
      </c>
    </row>
    <row r="206" spans="1:12" ht="17.100000000000001" customHeight="1" x14ac:dyDescent="0.2">
      <c r="A206" s="833">
        <v>6</v>
      </c>
      <c r="B206" s="824" t="s">
        <v>102</v>
      </c>
      <c r="C206" s="825">
        <v>6</v>
      </c>
      <c r="D206" s="502" t="s">
        <v>274</v>
      </c>
      <c r="E206" s="501">
        <v>235</v>
      </c>
      <c r="F206" s="501">
        <v>13552</v>
      </c>
      <c r="G206" s="501">
        <v>79</v>
      </c>
      <c r="H206" s="838">
        <v>449.88</v>
      </c>
      <c r="I206" s="838">
        <v>597.59</v>
      </c>
      <c r="J206" s="838">
        <v>5224.37</v>
      </c>
      <c r="K206" s="838">
        <v>6271.84</v>
      </c>
      <c r="L206" s="501">
        <v>11</v>
      </c>
    </row>
    <row r="207" spans="1:12" ht="17.100000000000001" customHeight="1" x14ac:dyDescent="0.2">
      <c r="A207" s="826">
        <v>7</v>
      </c>
      <c r="B207" s="834" t="s">
        <v>87</v>
      </c>
      <c r="C207" s="828">
        <v>5</v>
      </c>
      <c r="D207" s="835">
        <v>3</v>
      </c>
      <c r="E207" s="501">
        <v>852</v>
      </c>
      <c r="F207" s="501">
        <v>83036</v>
      </c>
      <c r="G207" s="501">
        <v>2895</v>
      </c>
      <c r="H207" s="838">
        <v>45999.39</v>
      </c>
      <c r="I207" s="838">
        <v>609039.07590000005</v>
      </c>
      <c r="J207" s="838">
        <v>62569.802600000003</v>
      </c>
      <c r="K207" s="838">
        <f>SUM(H207:J207)</f>
        <v>717608.26850000012</v>
      </c>
      <c r="L207" s="501">
        <v>180</v>
      </c>
    </row>
    <row r="208" spans="1:12" ht="17.100000000000001" customHeight="1" x14ac:dyDescent="0.2">
      <c r="A208" s="826">
        <v>8</v>
      </c>
      <c r="B208" s="967" t="s">
        <v>88</v>
      </c>
      <c r="C208" s="826">
        <v>3</v>
      </c>
      <c r="D208" s="502">
        <v>1</v>
      </c>
      <c r="E208" s="501">
        <v>7</v>
      </c>
      <c r="F208" s="501" t="s">
        <v>274</v>
      </c>
      <c r="G208" s="501" t="s">
        <v>274</v>
      </c>
      <c r="H208" s="838" t="s">
        <v>274</v>
      </c>
      <c r="I208" s="838" t="s">
        <v>274</v>
      </c>
      <c r="J208" s="838">
        <v>6.01</v>
      </c>
      <c r="K208" s="838">
        <v>6.01</v>
      </c>
      <c r="L208" s="501">
        <v>20</v>
      </c>
    </row>
    <row r="209" spans="1:12" ht="17.100000000000001" customHeight="1" x14ac:dyDescent="0.2">
      <c r="A209" s="826">
        <v>9</v>
      </c>
      <c r="B209" s="967" t="s">
        <v>89</v>
      </c>
      <c r="C209" s="826">
        <v>7</v>
      </c>
      <c r="D209" s="826">
        <v>8</v>
      </c>
      <c r="E209" s="501">
        <v>204</v>
      </c>
      <c r="F209" s="501">
        <v>282</v>
      </c>
      <c r="G209" s="501">
        <v>194</v>
      </c>
      <c r="H209" s="838">
        <v>28.25</v>
      </c>
      <c r="I209" s="838">
        <v>92.183000000000007</v>
      </c>
      <c r="J209" s="838">
        <v>423.58199999999999</v>
      </c>
      <c r="K209" s="838">
        <v>544.01499999999999</v>
      </c>
      <c r="L209" s="501">
        <v>1</v>
      </c>
    </row>
    <row r="210" spans="1:12" ht="17.100000000000001" customHeight="1" x14ac:dyDescent="0.2">
      <c r="A210" s="826" t="s">
        <v>19</v>
      </c>
      <c r="B210" s="836" t="s">
        <v>90</v>
      </c>
      <c r="C210" s="826">
        <v>4</v>
      </c>
      <c r="D210" s="826">
        <v>4</v>
      </c>
      <c r="E210" s="501">
        <v>578</v>
      </c>
      <c r="F210" s="501">
        <v>39609</v>
      </c>
      <c r="G210" s="501">
        <v>926</v>
      </c>
      <c r="H210" s="838">
        <v>9121.26</v>
      </c>
      <c r="I210" s="838">
        <v>238526.24</v>
      </c>
      <c r="J210" s="838">
        <v>849.65</v>
      </c>
      <c r="K210" s="838">
        <f>SUM(H210:J210)</f>
        <v>248497.15</v>
      </c>
      <c r="L210" s="501">
        <v>1</v>
      </c>
    </row>
    <row r="211" spans="1:12" ht="16.5" customHeight="1" x14ac:dyDescent="0.2">
      <c r="A211" s="963" t="s">
        <v>17</v>
      </c>
      <c r="B211" s="964" t="s">
        <v>91</v>
      </c>
      <c r="C211" s="963">
        <v>4</v>
      </c>
      <c r="D211" s="963">
        <v>3</v>
      </c>
      <c r="E211" s="501">
        <v>210</v>
      </c>
      <c r="F211" s="501" t="s">
        <v>274</v>
      </c>
      <c r="G211" s="501">
        <v>203</v>
      </c>
      <c r="H211" s="838" t="s">
        <v>274</v>
      </c>
      <c r="I211" s="838">
        <v>8671.4869999999992</v>
      </c>
      <c r="J211" s="838">
        <v>1085.5029999999999</v>
      </c>
      <c r="K211" s="838">
        <v>9756.99</v>
      </c>
      <c r="L211" s="501">
        <v>198</v>
      </c>
    </row>
    <row r="212" spans="1:12" ht="17.100000000000001" customHeight="1" x14ac:dyDescent="0.2">
      <c r="A212" s="826" t="s">
        <v>15</v>
      </c>
      <c r="B212" s="836" t="s">
        <v>103</v>
      </c>
      <c r="C212" s="826">
        <v>7</v>
      </c>
      <c r="D212" s="501">
        <v>19</v>
      </c>
      <c r="E212" s="501">
        <v>39</v>
      </c>
      <c r="F212" s="501" t="s">
        <v>274</v>
      </c>
      <c r="G212" s="501">
        <v>53</v>
      </c>
      <c r="H212" s="838" t="s">
        <v>274</v>
      </c>
      <c r="I212" s="838">
        <v>57.603200000000001</v>
      </c>
      <c r="J212" s="838">
        <v>48.795999999999999</v>
      </c>
      <c r="K212" s="838">
        <f>SUM(I212:J212)</f>
        <v>106.39920000000001</v>
      </c>
      <c r="L212" s="501">
        <v>76</v>
      </c>
    </row>
    <row r="213" spans="1:12" ht="17.25" customHeight="1" x14ac:dyDescent="0.2">
      <c r="A213" s="826" t="s">
        <v>16</v>
      </c>
      <c r="B213" s="836" t="s">
        <v>92</v>
      </c>
      <c r="C213" s="826">
        <v>4</v>
      </c>
      <c r="D213" s="826">
        <v>1</v>
      </c>
      <c r="E213" s="501">
        <v>532</v>
      </c>
      <c r="F213" s="501">
        <v>51638</v>
      </c>
      <c r="G213" s="501">
        <v>1519</v>
      </c>
      <c r="H213" s="838">
        <v>32972.4683</v>
      </c>
      <c r="I213" s="838">
        <v>516962.57870000001</v>
      </c>
      <c r="J213" s="838">
        <v>266743.90240000002</v>
      </c>
      <c r="K213" s="838">
        <f>SUM(H213:J213)</f>
        <v>816678.94940000004</v>
      </c>
      <c r="L213" s="501">
        <v>333</v>
      </c>
    </row>
    <row r="214" spans="1:12" ht="17.100000000000001" customHeight="1" x14ac:dyDescent="0.2">
      <c r="A214" s="826" t="s">
        <v>18</v>
      </c>
      <c r="B214" s="836" t="s">
        <v>93</v>
      </c>
      <c r="C214" s="826">
        <v>7</v>
      </c>
      <c r="D214" s="826">
        <v>4</v>
      </c>
      <c r="E214" s="501">
        <v>92</v>
      </c>
      <c r="F214" s="501">
        <v>4600</v>
      </c>
      <c r="G214" s="501">
        <v>271</v>
      </c>
      <c r="H214" s="838">
        <v>974.97</v>
      </c>
      <c r="I214" s="838">
        <v>11765.324000000001</v>
      </c>
      <c r="J214" s="838">
        <v>4.51</v>
      </c>
      <c r="K214" s="838">
        <f>SUM(H214:J214)</f>
        <v>12744.804</v>
      </c>
      <c r="L214" s="501">
        <v>338</v>
      </c>
    </row>
    <row r="215" spans="1:12" ht="17.100000000000001" customHeight="1" x14ac:dyDescent="0.2">
      <c r="A215" s="963" t="s">
        <v>20</v>
      </c>
      <c r="B215" s="964" t="s">
        <v>94</v>
      </c>
      <c r="C215" s="963">
        <v>4</v>
      </c>
      <c r="D215" s="501">
        <v>10</v>
      </c>
      <c r="E215" s="501">
        <v>35</v>
      </c>
      <c r="F215" s="501">
        <v>1</v>
      </c>
      <c r="G215" s="501">
        <v>57</v>
      </c>
      <c r="H215" s="838">
        <v>7</v>
      </c>
      <c r="I215" s="838">
        <v>1660.193</v>
      </c>
      <c r="J215" s="838">
        <v>972.72</v>
      </c>
      <c r="K215" s="838">
        <f>SUM(H215:J215)</f>
        <v>2639.913</v>
      </c>
      <c r="L215" s="501">
        <v>35</v>
      </c>
    </row>
    <row r="216" spans="1:12" ht="17.100000000000001" customHeight="1" x14ac:dyDescent="0.2">
      <c r="A216" s="826" t="s">
        <v>22</v>
      </c>
      <c r="B216" s="836" t="s">
        <v>106</v>
      </c>
      <c r="C216" s="826">
        <v>4</v>
      </c>
      <c r="D216" s="826">
        <v>5</v>
      </c>
      <c r="E216" s="501">
        <v>48</v>
      </c>
      <c r="F216" s="501">
        <v>21</v>
      </c>
      <c r="G216" s="501">
        <v>4</v>
      </c>
      <c r="H216" s="838">
        <v>5.52</v>
      </c>
      <c r="I216" s="838">
        <v>70.88</v>
      </c>
      <c r="J216" s="838">
        <v>91.203000000000003</v>
      </c>
      <c r="K216" s="838">
        <f>SUM(H216:J216)</f>
        <v>167.60300000000001</v>
      </c>
      <c r="L216" s="501">
        <v>79</v>
      </c>
    </row>
    <row r="217" spans="1:12" ht="17.100000000000001" customHeight="1" x14ac:dyDescent="0.2">
      <c r="A217" s="826" t="s">
        <v>23</v>
      </c>
      <c r="B217" s="836" t="s">
        <v>108</v>
      </c>
      <c r="C217" s="826">
        <v>5</v>
      </c>
      <c r="D217" s="826">
        <v>14</v>
      </c>
      <c r="E217" s="501">
        <v>211</v>
      </c>
      <c r="F217" s="501" t="s">
        <v>274</v>
      </c>
      <c r="G217" s="501">
        <v>5</v>
      </c>
      <c r="H217" s="838" t="s">
        <v>274</v>
      </c>
      <c r="I217" s="838">
        <v>557.1</v>
      </c>
      <c r="J217" s="838">
        <v>1317.6569999999999</v>
      </c>
      <c r="K217" s="838">
        <f>SUM(I217:J217)</f>
        <v>1874.7570000000001</v>
      </c>
      <c r="L217" s="501">
        <v>230</v>
      </c>
    </row>
    <row r="218" spans="1:12" ht="17.100000000000001" customHeight="1" x14ac:dyDescent="0.2">
      <c r="A218" s="826" t="s">
        <v>24</v>
      </c>
      <c r="B218" s="836" t="s">
        <v>95</v>
      </c>
      <c r="C218" s="826">
        <v>3</v>
      </c>
      <c r="D218" s="501" t="s">
        <v>274</v>
      </c>
      <c r="E218" s="827">
        <v>26</v>
      </c>
      <c r="F218" s="827">
        <v>31</v>
      </c>
      <c r="G218" s="827">
        <v>1</v>
      </c>
      <c r="H218" s="868">
        <v>10.9</v>
      </c>
      <c r="I218" s="868">
        <v>1</v>
      </c>
      <c r="J218" s="868">
        <v>47.203000000000003</v>
      </c>
      <c r="K218" s="868">
        <v>59.103000000000002</v>
      </c>
      <c r="L218" s="827">
        <v>26</v>
      </c>
    </row>
    <row r="219" spans="1:12" ht="17.100000000000001" customHeight="1" x14ac:dyDescent="0.2">
      <c r="A219" s="826" t="s">
        <v>25</v>
      </c>
      <c r="B219" s="836" t="s">
        <v>109</v>
      </c>
      <c r="C219" s="826">
        <v>7</v>
      </c>
      <c r="D219" s="826">
        <v>7</v>
      </c>
      <c r="E219" s="501">
        <v>727</v>
      </c>
      <c r="F219" s="501">
        <v>5633</v>
      </c>
      <c r="G219" s="501">
        <v>502</v>
      </c>
      <c r="H219" s="838">
        <v>1042.5999999999999</v>
      </c>
      <c r="I219" s="838">
        <v>14325.415999999999</v>
      </c>
      <c r="J219" s="838">
        <v>2303.86</v>
      </c>
      <c r="K219" s="838">
        <v>17671.876</v>
      </c>
      <c r="L219" s="501">
        <v>1</v>
      </c>
    </row>
    <row r="220" spans="1:12" ht="17.100000000000001" customHeight="1" x14ac:dyDescent="0.2">
      <c r="A220" s="826" t="s">
        <v>26</v>
      </c>
      <c r="B220" s="836" t="s">
        <v>96</v>
      </c>
      <c r="C220" s="826">
        <v>5</v>
      </c>
      <c r="D220" s="826">
        <v>9</v>
      </c>
      <c r="E220" s="501">
        <v>566</v>
      </c>
      <c r="F220" s="501">
        <v>9663</v>
      </c>
      <c r="G220" s="501">
        <v>2828</v>
      </c>
      <c r="H220" s="838">
        <v>1582.9770000000001</v>
      </c>
      <c r="I220" s="838">
        <v>265073.53999999998</v>
      </c>
      <c r="J220" s="838">
        <v>8694.1029999999992</v>
      </c>
      <c r="K220" s="838">
        <v>275350.62</v>
      </c>
      <c r="L220" s="501">
        <v>293</v>
      </c>
    </row>
    <row r="221" spans="1:12" ht="17.100000000000001" customHeight="1" x14ac:dyDescent="0.2">
      <c r="A221" s="826" t="s">
        <v>27</v>
      </c>
      <c r="B221" s="836" t="s">
        <v>97</v>
      </c>
      <c r="C221" s="826">
        <v>3</v>
      </c>
      <c r="D221" s="826">
        <v>2</v>
      </c>
      <c r="E221" s="501">
        <v>27</v>
      </c>
      <c r="F221" s="501" t="s">
        <v>274</v>
      </c>
      <c r="G221" s="501">
        <v>33</v>
      </c>
      <c r="H221" s="838" t="s">
        <v>274</v>
      </c>
      <c r="I221" s="838">
        <v>104.88</v>
      </c>
      <c r="J221" s="838">
        <v>140.69999999999999</v>
      </c>
      <c r="K221" s="838">
        <v>245.58</v>
      </c>
      <c r="L221" s="501">
        <v>31</v>
      </c>
    </row>
    <row r="222" spans="1:12" ht="17.100000000000001" customHeight="1" x14ac:dyDescent="0.2">
      <c r="A222" s="826" t="s">
        <v>28</v>
      </c>
      <c r="B222" s="836" t="s">
        <v>98</v>
      </c>
      <c r="C222" s="826">
        <v>4</v>
      </c>
      <c r="D222" s="826">
        <v>1</v>
      </c>
      <c r="E222" s="501">
        <v>212</v>
      </c>
      <c r="F222" s="501">
        <v>68</v>
      </c>
      <c r="G222" s="501">
        <v>109</v>
      </c>
      <c r="H222" s="838">
        <v>38.115000000000002</v>
      </c>
      <c r="I222" s="838">
        <v>2781.4342000000001</v>
      </c>
      <c r="J222" s="838">
        <v>873.45960000000002</v>
      </c>
      <c r="K222" s="838">
        <f>SUM(H222:J222)</f>
        <v>3693.0088000000001</v>
      </c>
      <c r="L222" s="501">
        <v>61</v>
      </c>
    </row>
    <row r="223" spans="1:12" ht="17.100000000000001" customHeight="1" x14ac:dyDescent="0.2">
      <c r="A223" s="823" t="s">
        <v>29</v>
      </c>
      <c r="B223" s="824" t="s">
        <v>99</v>
      </c>
      <c r="C223" s="825">
        <v>5</v>
      </c>
      <c r="D223" s="861">
        <v>12</v>
      </c>
      <c r="E223" s="502">
        <v>119</v>
      </c>
      <c r="F223" s="502" t="s">
        <v>274</v>
      </c>
      <c r="G223" s="502">
        <v>171</v>
      </c>
      <c r="H223" s="862" t="s">
        <v>274</v>
      </c>
      <c r="I223" s="862">
        <v>1922.65</v>
      </c>
      <c r="J223" s="862">
        <v>371.95659999999998</v>
      </c>
      <c r="K223" s="862">
        <f>SUM(I223:J223)</f>
        <v>2294.6066000000001</v>
      </c>
      <c r="L223" s="502">
        <v>5</v>
      </c>
    </row>
    <row r="224" spans="1:12" ht="17.100000000000001" customHeight="1" x14ac:dyDescent="0.2">
      <c r="A224" s="833" t="s">
        <v>30</v>
      </c>
      <c r="B224" s="834" t="s">
        <v>100</v>
      </c>
      <c r="C224" s="828">
        <v>2</v>
      </c>
      <c r="D224" s="835">
        <v>1</v>
      </c>
      <c r="E224" s="968">
        <v>31</v>
      </c>
      <c r="F224" s="968">
        <v>15</v>
      </c>
      <c r="G224" s="968">
        <v>73</v>
      </c>
      <c r="H224" s="969">
        <v>37.299999999999997</v>
      </c>
      <c r="I224" s="969">
        <v>746.06269999999995</v>
      </c>
      <c r="J224" s="969">
        <v>76.099999999999994</v>
      </c>
      <c r="K224" s="969">
        <f>SUM(H224:J224)</f>
        <v>859.46269999999993</v>
      </c>
      <c r="L224" s="968">
        <v>32</v>
      </c>
    </row>
    <row r="225" spans="1:12" ht="17.100000000000001" customHeight="1" x14ac:dyDescent="0.3">
      <c r="A225" s="278"/>
      <c r="B225" s="279" t="s">
        <v>101</v>
      </c>
      <c r="C225" s="270">
        <f>SUM(C200:C224)</f>
        <v>115</v>
      </c>
      <c r="D225" s="270">
        <f>SUM(D200:D224)</f>
        <v>145</v>
      </c>
      <c r="E225" s="270">
        <f t="shared" ref="E225:J225" si="9">SUM(E201:E224)</f>
        <v>5522</v>
      </c>
      <c r="F225" s="270">
        <f t="shared" si="9"/>
        <v>316278</v>
      </c>
      <c r="G225" s="270">
        <f t="shared" si="9"/>
        <v>13423</v>
      </c>
      <c r="H225" s="291">
        <f t="shared" si="9"/>
        <v>117565.48579999999</v>
      </c>
      <c r="I225" s="291">
        <f t="shared" si="9"/>
        <v>2290928.1317999996</v>
      </c>
      <c r="J225" s="291">
        <f t="shared" si="9"/>
        <v>438126.47339999996</v>
      </c>
      <c r="K225" s="291">
        <f>SUM(K200:K224)</f>
        <v>2846645.7650000011</v>
      </c>
      <c r="L225" s="270">
        <f>SUM(L200:L224)</f>
        <v>2237</v>
      </c>
    </row>
    <row r="226" spans="1:12" ht="7.5" customHeight="1" x14ac:dyDescent="0.2">
      <c r="A226" s="11"/>
      <c r="L226" s="7"/>
    </row>
    <row r="227" spans="1:12" s="20" customFormat="1" ht="20.100000000000001" customHeight="1" x14ac:dyDescent="0.3">
      <c r="A227" s="18"/>
      <c r="B227" s="1042" t="s">
        <v>164</v>
      </c>
      <c r="C227" s="1043"/>
      <c r="D227" s="1043"/>
      <c r="E227" s="1043"/>
      <c r="F227" s="1043"/>
      <c r="G227" s="1043"/>
      <c r="H227" s="1043"/>
      <c r="I227" s="1043"/>
      <c r="J227" s="1043"/>
      <c r="K227" s="1043"/>
      <c r="L227" s="19"/>
    </row>
    <row r="228" spans="1:12" ht="12" customHeight="1" x14ac:dyDescent="0.2">
      <c r="A228" s="1"/>
      <c r="B228" s="2"/>
      <c r="C228" s="2"/>
      <c r="D228" s="2"/>
      <c r="L228" s="7"/>
    </row>
    <row r="229" spans="1:12" ht="17.100000000000001" customHeight="1" x14ac:dyDescent="0.2">
      <c r="A229" s="823">
        <v>1</v>
      </c>
      <c r="B229" s="824" t="s">
        <v>86</v>
      </c>
      <c r="C229" s="825">
        <v>1</v>
      </c>
      <c r="D229" s="827" t="s">
        <v>274</v>
      </c>
      <c r="E229" s="827" t="s">
        <v>274</v>
      </c>
      <c r="F229" s="501" t="s">
        <v>274</v>
      </c>
      <c r="G229" s="501">
        <v>1</v>
      </c>
      <c r="H229" s="837" t="s">
        <v>274</v>
      </c>
      <c r="I229" s="837">
        <v>241</v>
      </c>
      <c r="J229" s="839" t="s">
        <v>274</v>
      </c>
      <c r="K229" s="839">
        <f>SUM(I229:J229)</f>
        <v>241</v>
      </c>
      <c r="L229" s="827">
        <v>2</v>
      </c>
    </row>
    <row r="230" spans="1:12" ht="17.100000000000001" customHeight="1" x14ac:dyDescent="0.2">
      <c r="A230" s="823">
        <v>2</v>
      </c>
      <c r="B230" s="824" t="s">
        <v>87</v>
      </c>
      <c r="C230" s="825">
        <v>5</v>
      </c>
      <c r="D230" s="827" t="s">
        <v>274</v>
      </c>
      <c r="E230" s="501">
        <v>6</v>
      </c>
      <c r="F230" s="501">
        <v>3</v>
      </c>
      <c r="G230" s="501">
        <v>56</v>
      </c>
      <c r="H230" s="501">
        <v>13.49</v>
      </c>
      <c r="I230" s="501">
        <v>19971.870999999999</v>
      </c>
      <c r="J230" s="837">
        <v>40</v>
      </c>
      <c r="K230" s="923">
        <v>20025.361199999999</v>
      </c>
      <c r="L230" s="501">
        <v>16</v>
      </c>
    </row>
    <row r="231" spans="1:12" ht="17.100000000000001" customHeight="1" x14ac:dyDescent="0.2">
      <c r="A231" s="826">
        <v>3</v>
      </c>
      <c r="B231" s="836" t="s">
        <v>93</v>
      </c>
      <c r="C231" s="826">
        <v>1</v>
      </c>
      <c r="D231" s="827" t="s">
        <v>274</v>
      </c>
      <c r="E231" s="912" t="s">
        <v>274</v>
      </c>
      <c r="F231" s="912" t="s">
        <v>274</v>
      </c>
      <c r="G231" s="912">
        <v>1</v>
      </c>
      <c r="H231" s="914" t="s">
        <v>274</v>
      </c>
      <c r="I231" s="914">
        <v>150</v>
      </c>
      <c r="J231" s="914" t="s">
        <v>274</v>
      </c>
      <c r="K231" s="914">
        <v>150</v>
      </c>
      <c r="L231" s="912">
        <v>1</v>
      </c>
    </row>
    <row r="232" spans="1:12" ht="17.100000000000001" customHeight="1" x14ac:dyDescent="0.2">
      <c r="A232" s="826">
        <v>4</v>
      </c>
      <c r="B232" s="836" t="s">
        <v>109</v>
      </c>
      <c r="C232" s="826">
        <v>1</v>
      </c>
      <c r="D232" s="826">
        <v>1</v>
      </c>
      <c r="E232" s="912">
        <v>1</v>
      </c>
      <c r="F232" s="912" t="s">
        <v>274</v>
      </c>
      <c r="G232" s="912">
        <v>4</v>
      </c>
      <c r="H232" s="912" t="s">
        <v>274</v>
      </c>
      <c r="I232" s="501">
        <v>1.3</v>
      </c>
      <c r="J232" s="914" t="s">
        <v>274</v>
      </c>
      <c r="K232" s="501">
        <v>1.3</v>
      </c>
      <c r="L232" s="501">
        <v>2</v>
      </c>
    </row>
    <row r="233" spans="1:12" ht="17.100000000000001" customHeight="1" x14ac:dyDescent="0.2">
      <c r="A233" s="826">
        <v>5</v>
      </c>
      <c r="B233" s="836" t="s">
        <v>96</v>
      </c>
      <c r="C233" s="826">
        <v>5</v>
      </c>
      <c r="D233" s="827">
        <v>3</v>
      </c>
      <c r="E233" s="502">
        <v>155</v>
      </c>
      <c r="F233" s="502">
        <v>470</v>
      </c>
      <c r="G233" s="502">
        <v>418</v>
      </c>
      <c r="H233" s="502">
        <v>30.4</v>
      </c>
      <c r="I233" s="502">
        <v>199255.15</v>
      </c>
      <c r="J233" s="904">
        <v>523</v>
      </c>
      <c r="K233" s="502">
        <v>199808.55</v>
      </c>
      <c r="L233" s="502">
        <v>133</v>
      </c>
    </row>
    <row r="234" spans="1:12" ht="17.100000000000001" customHeight="1" x14ac:dyDescent="0.3">
      <c r="A234" s="276"/>
      <c r="B234" s="275" t="s">
        <v>101</v>
      </c>
      <c r="C234" s="269">
        <f t="shared" ref="C234:L234" si="10">SUM(C229:C233)</f>
        <v>13</v>
      </c>
      <c r="D234" s="270">
        <f t="shared" si="10"/>
        <v>4</v>
      </c>
      <c r="E234" s="271">
        <f t="shared" si="10"/>
        <v>162</v>
      </c>
      <c r="F234" s="271">
        <f t="shared" si="10"/>
        <v>473</v>
      </c>
      <c r="G234" s="271">
        <f t="shared" si="10"/>
        <v>480</v>
      </c>
      <c r="H234" s="949">
        <f>SUM(H229:H233)</f>
        <v>43.89</v>
      </c>
      <c r="I234" s="949">
        <f t="shared" si="10"/>
        <v>219619.321</v>
      </c>
      <c r="J234" s="949">
        <f t="shared" si="10"/>
        <v>563</v>
      </c>
      <c r="K234" s="918">
        <f t="shared" si="10"/>
        <v>220226.21119999999</v>
      </c>
      <c r="L234" s="271">
        <f t="shared" si="10"/>
        <v>154</v>
      </c>
    </row>
    <row r="235" spans="1:12" ht="12" customHeight="1" x14ac:dyDescent="0.3">
      <c r="A235" s="27"/>
      <c r="B235" s="27"/>
      <c r="C235" s="32"/>
      <c r="D235" s="32"/>
      <c r="E235" s="32"/>
      <c r="F235" s="32"/>
      <c r="G235" s="32"/>
      <c r="H235" s="32"/>
      <c r="I235" s="32"/>
      <c r="J235" s="32"/>
    </row>
    <row r="236" spans="1:12" ht="16.350000000000001" customHeight="1" x14ac:dyDescent="0.25">
      <c r="A236" s="13" t="s">
        <v>4</v>
      </c>
      <c r="B236" s="13" t="s">
        <v>72</v>
      </c>
      <c r="C236" s="13" t="s">
        <v>73</v>
      </c>
      <c r="D236" s="13" t="s">
        <v>74</v>
      </c>
      <c r="E236" s="13" t="s">
        <v>75</v>
      </c>
      <c r="F236" s="13" t="s">
        <v>76</v>
      </c>
      <c r="G236" s="13" t="s">
        <v>77</v>
      </c>
      <c r="H236" s="13" t="s">
        <v>78</v>
      </c>
      <c r="I236" s="24" t="s">
        <v>79</v>
      </c>
      <c r="J236" s="24" t="s">
        <v>80</v>
      </c>
      <c r="K236" s="13" t="s">
        <v>81</v>
      </c>
      <c r="L236" s="6" t="s">
        <v>80</v>
      </c>
    </row>
    <row r="237" spans="1:12" ht="12" customHeight="1" x14ac:dyDescent="0.3">
      <c r="A237" s="26"/>
      <c r="B237" s="27"/>
      <c r="C237" s="32"/>
      <c r="D237" s="32"/>
      <c r="E237" s="32"/>
      <c r="F237" s="32"/>
      <c r="G237" s="32"/>
      <c r="H237" s="32"/>
      <c r="I237" s="32"/>
      <c r="J237" s="32"/>
      <c r="L237" s="7"/>
    </row>
    <row r="238" spans="1:12" s="20" customFormat="1" ht="20.100000000000001" customHeight="1" x14ac:dyDescent="0.3">
      <c r="A238" s="26"/>
      <c r="B238" s="1042" t="s">
        <v>165</v>
      </c>
      <c r="C238" s="1043"/>
      <c r="D238" s="1043"/>
      <c r="E238" s="1043"/>
      <c r="F238" s="1043"/>
      <c r="G238" s="1043"/>
      <c r="H238" s="1043"/>
      <c r="I238" s="1043"/>
      <c r="J238" s="1043"/>
      <c r="K238" s="1043"/>
      <c r="L238" s="19"/>
    </row>
    <row r="239" spans="1:12" ht="12" customHeight="1" x14ac:dyDescent="0.3">
      <c r="A239" s="29"/>
      <c r="B239" s="30"/>
      <c r="C239" s="31"/>
      <c r="D239" s="31"/>
      <c r="E239" s="32"/>
      <c r="F239" s="32"/>
      <c r="G239" s="32"/>
      <c r="H239" s="32"/>
      <c r="I239" s="32"/>
      <c r="J239" s="32"/>
      <c r="L239" s="7"/>
    </row>
    <row r="240" spans="1:12" ht="17.100000000000001" customHeight="1" x14ac:dyDescent="0.2">
      <c r="A240" s="847">
        <v>1</v>
      </c>
      <c r="B240" s="973" t="s">
        <v>96</v>
      </c>
      <c r="C240" s="843">
        <v>1</v>
      </c>
      <c r="D240" s="827" t="s">
        <v>274</v>
      </c>
      <c r="E240" s="502">
        <v>1</v>
      </c>
      <c r="F240" s="502" t="s">
        <v>274</v>
      </c>
      <c r="G240" s="502">
        <v>1</v>
      </c>
      <c r="H240" s="502" t="s">
        <v>274</v>
      </c>
      <c r="I240" s="904">
        <v>134</v>
      </c>
      <c r="J240" s="502" t="s">
        <v>274</v>
      </c>
      <c r="K240" s="904">
        <v>134</v>
      </c>
      <c r="L240" s="502">
        <v>1</v>
      </c>
    </row>
    <row r="241" spans="1:12" ht="17.100000000000001" customHeight="1" x14ac:dyDescent="0.3">
      <c r="A241" s="276"/>
      <c r="B241" s="275" t="s">
        <v>101</v>
      </c>
      <c r="C241" s="269">
        <f t="shared" ref="C241:K241" si="11">SUM(C240:C240)</f>
        <v>1</v>
      </c>
      <c r="D241" s="974" t="s">
        <v>274</v>
      </c>
      <c r="E241" s="271">
        <v>1</v>
      </c>
      <c r="F241" s="974" t="s">
        <v>274</v>
      </c>
      <c r="G241" s="271">
        <f t="shared" si="11"/>
        <v>1</v>
      </c>
      <c r="H241" s="974" t="s">
        <v>274</v>
      </c>
      <c r="I241" s="949">
        <f t="shared" si="11"/>
        <v>134</v>
      </c>
      <c r="J241" s="974" t="s">
        <v>274</v>
      </c>
      <c r="K241" s="918">
        <f t="shared" si="11"/>
        <v>134</v>
      </c>
      <c r="L241" s="716">
        <f>SUM(L240)</f>
        <v>1</v>
      </c>
    </row>
    <row r="242" spans="1:12" ht="12" customHeight="1" x14ac:dyDescent="0.2">
      <c r="A242" s="8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10"/>
    </row>
    <row r="243" spans="1:12" s="20" customFormat="1" ht="20.100000000000001" customHeight="1" x14ac:dyDescent="0.3">
      <c r="A243" s="18"/>
      <c r="B243" s="1042" t="s">
        <v>166</v>
      </c>
      <c r="C243" s="1043"/>
      <c r="D243" s="1043"/>
      <c r="E243" s="1043"/>
      <c r="F243" s="1043"/>
      <c r="G243" s="1043"/>
      <c r="H243" s="1043"/>
      <c r="I243" s="1043"/>
      <c r="J243" s="1043"/>
      <c r="K243" s="1043"/>
      <c r="L243" s="19"/>
    </row>
    <row r="244" spans="1:12" ht="12" customHeight="1" x14ac:dyDescent="0.2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2"/>
    </row>
    <row r="245" spans="1:12" ht="17.100000000000001" customHeight="1" x14ac:dyDescent="0.2">
      <c r="A245" s="975">
        <v>1</v>
      </c>
      <c r="B245" s="976" t="s">
        <v>85</v>
      </c>
      <c r="C245" s="977">
        <v>1</v>
      </c>
      <c r="D245" s="817" t="s">
        <v>274</v>
      </c>
      <c r="E245" s="560">
        <v>3</v>
      </c>
      <c r="F245" s="978" t="s">
        <v>274</v>
      </c>
      <c r="G245" s="979">
        <v>4</v>
      </c>
      <c r="H245" s="978" t="s">
        <v>274</v>
      </c>
      <c r="I245" s="978">
        <v>48</v>
      </c>
      <c r="J245" s="980">
        <v>16</v>
      </c>
      <c r="K245" s="980">
        <f>J245+I245</f>
        <v>64</v>
      </c>
      <c r="L245" s="326">
        <v>3</v>
      </c>
    </row>
    <row r="246" spans="1:12" ht="17.100000000000001" customHeight="1" x14ac:dyDescent="0.2">
      <c r="A246" s="823">
        <v>2</v>
      </c>
      <c r="B246" s="824" t="s">
        <v>104</v>
      </c>
      <c r="C246" s="825">
        <v>2</v>
      </c>
      <c r="D246" s="817" t="s">
        <v>274</v>
      </c>
      <c r="E246" s="827">
        <v>1</v>
      </c>
      <c r="F246" s="501">
        <v>2683</v>
      </c>
      <c r="G246" s="501">
        <v>23</v>
      </c>
      <c r="H246" s="837">
        <v>322</v>
      </c>
      <c r="I246" s="501">
        <v>124.59</v>
      </c>
      <c r="J246" s="868">
        <v>474</v>
      </c>
      <c r="K246" s="868">
        <f>SUM(H246:J246)</f>
        <v>920.59</v>
      </c>
      <c r="L246" s="827">
        <v>2</v>
      </c>
    </row>
    <row r="247" spans="1:12" ht="17.100000000000001" customHeight="1" x14ac:dyDescent="0.2">
      <c r="A247" s="823">
        <v>3</v>
      </c>
      <c r="B247" s="824" t="s">
        <v>86</v>
      </c>
      <c r="C247" s="825">
        <v>3</v>
      </c>
      <c r="D247" s="861">
        <v>3</v>
      </c>
      <c r="E247" s="827">
        <v>1</v>
      </c>
      <c r="F247" s="501" t="s">
        <v>274</v>
      </c>
      <c r="G247" s="501">
        <v>1</v>
      </c>
      <c r="H247" s="501" t="s">
        <v>274</v>
      </c>
      <c r="I247" s="501">
        <v>0.01</v>
      </c>
      <c r="J247" s="868">
        <v>7.0460000000000003</v>
      </c>
      <c r="K247" s="868">
        <v>7.056</v>
      </c>
      <c r="L247" s="827">
        <v>4</v>
      </c>
    </row>
    <row r="248" spans="1:12" ht="17.100000000000001" customHeight="1" x14ac:dyDescent="0.2">
      <c r="A248" s="833">
        <v>4</v>
      </c>
      <c r="B248" s="824" t="s">
        <v>105</v>
      </c>
      <c r="C248" s="825">
        <v>1</v>
      </c>
      <c r="D248" s="817" t="s">
        <v>274</v>
      </c>
      <c r="E248" s="981">
        <v>1</v>
      </c>
      <c r="F248" s="501" t="s">
        <v>281</v>
      </c>
      <c r="G248" s="817" t="s">
        <v>274</v>
      </c>
      <c r="H248" s="501" t="s">
        <v>274</v>
      </c>
      <c r="I248" s="817" t="s">
        <v>274</v>
      </c>
      <c r="J248" s="838">
        <v>0.23</v>
      </c>
      <c r="K248" s="865">
        <f>SUM(J248)</f>
        <v>0.23</v>
      </c>
      <c r="L248" s="472">
        <v>1</v>
      </c>
    </row>
    <row r="249" spans="1:12" ht="17.100000000000001" customHeight="1" x14ac:dyDescent="0.2">
      <c r="A249" s="826">
        <v>5</v>
      </c>
      <c r="B249" s="834" t="s">
        <v>87</v>
      </c>
      <c r="C249" s="828">
        <v>5</v>
      </c>
      <c r="D249" s="835">
        <v>3</v>
      </c>
      <c r="E249" s="501">
        <v>503</v>
      </c>
      <c r="F249" s="501">
        <v>5687</v>
      </c>
      <c r="G249" s="501">
        <v>578</v>
      </c>
      <c r="H249" s="501">
        <v>434.15</v>
      </c>
      <c r="I249" s="501">
        <v>7357.2759999999998</v>
      </c>
      <c r="J249" s="838">
        <v>1068.9739</v>
      </c>
      <c r="K249" s="838">
        <f>SUM(H249:J249)</f>
        <v>8860.3999000000003</v>
      </c>
      <c r="L249" s="501">
        <v>66</v>
      </c>
    </row>
    <row r="250" spans="1:12" ht="17.100000000000001" customHeight="1" x14ac:dyDescent="0.2">
      <c r="A250" s="826">
        <v>6</v>
      </c>
      <c r="B250" s="836" t="s">
        <v>90</v>
      </c>
      <c r="C250" s="826">
        <v>4</v>
      </c>
      <c r="D250" s="817" t="s">
        <v>274</v>
      </c>
      <c r="E250" s="501">
        <v>194</v>
      </c>
      <c r="F250" s="501">
        <v>9132</v>
      </c>
      <c r="G250" s="501">
        <v>113</v>
      </c>
      <c r="H250" s="501">
        <v>150.22300000000001</v>
      </c>
      <c r="I250" s="501">
        <v>241.73</v>
      </c>
      <c r="J250" s="838">
        <v>6.78</v>
      </c>
      <c r="K250" s="838">
        <f>SUM(H250:J250)</f>
        <v>398.73299999999995</v>
      </c>
      <c r="L250" s="501">
        <v>1</v>
      </c>
    </row>
    <row r="251" spans="1:12" ht="17.100000000000001" customHeight="1" x14ac:dyDescent="0.2">
      <c r="A251" s="826">
        <v>7</v>
      </c>
      <c r="B251" s="836" t="s">
        <v>91</v>
      </c>
      <c r="C251" s="826">
        <v>4</v>
      </c>
      <c r="D251" s="566">
        <v>1</v>
      </c>
      <c r="E251" s="502">
        <v>4</v>
      </c>
      <c r="F251" s="502" t="s">
        <v>274</v>
      </c>
      <c r="G251" s="502">
        <v>2</v>
      </c>
      <c r="H251" s="502" t="s">
        <v>274</v>
      </c>
      <c r="I251" s="502">
        <v>0.2</v>
      </c>
      <c r="J251" s="862">
        <v>19.22</v>
      </c>
      <c r="K251" s="862">
        <v>19.420000000000002</v>
      </c>
      <c r="L251" s="502">
        <v>5</v>
      </c>
    </row>
    <row r="252" spans="1:12" ht="17.25" customHeight="1" x14ac:dyDescent="0.2">
      <c r="A252" s="826">
        <v>8</v>
      </c>
      <c r="B252" s="836" t="s">
        <v>92</v>
      </c>
      <c r="C252" s="826">
        <v>4</v>
      </c>
      <c r="D252" s="817" t="s">
        <v>274</v>
      </c>
      <c r="E252" s="501">
        <v>17</v>
      </c>
      <c r="F252" s="817" t="s">
        <v>274</v>
      </c>
      <c r="G252" s="501">
        <v>4</v>
      </c>
      <c r="H252" s="817" t="s">
        <v>274</v>
      </c>
      <c r="I252" s="501">
        <v>107.5</v>
      </c>
      <c r="J252" s="838">
        <v>5488.56</v>
      </c>
      <c r="K252" s="838">
        <v>5596.06</v>
      </c>
      <c r="L252" s="501">
        <v>10</v>
      </c>
    </row>
    <row r="253" spans="1:12" ht="17.100000000000001" customHeight="1" x14ac:dyDescent="0.2">
      <c r="A253" s="826">
        <v>9</v>
      </c>
      <c r="B253" s="836" t="s">
        <v>93</v>
      </c>
      <c r="C253" s="826">
        <v>7</v>
      </c>
      <c r="D253" s="826">
        <v>2</v>
      </c>
      <c r="E253" s="501">
        <v>292</v>
      </c>
      <c r="F253" s="501">
        <v>3841</v>
      </c>
      <c r="G253" s="501">
        <v>221</v>
      </c>
      <c r="H253" s="501">
        <v>202.2</v>
      </c>
      <c r="I253" s="501">
        <v>1238.8</v>
      </c>
      <c r="J253" s="838">
        <v>1.3</v>
      </c>
      <c r="K253" s="838">
        <f>SUM(H253:J253)</f>
        <v>1442.3</v>
      </c>
      <c r="L253" s="501">
        <v>377</v>
      </c>
    </row>
    <row r="254" spans="1:12" ht="17.100000000000001" customHeight="1" x14ac:dyDescent="0.2">
      <c r="A254" s="843">
        <v>10</v>
      </c>
      <c r="B254" s="867" t="s">
        <v>108</v>
      </c>
      <c r="C254" s="843">
        <v>1</v>
      </c>
      <c r="D254" s="817" t="s">
        <v>274</v>
      </c>
      <c r="E254" s="501">
        <v>2</v>
      </c>
      <c r="F254" s="501" t="s">
        <v>274</v>
      </c>
      <c r="G254" s="501" t="s">
        <v>274</v>
      </c>
      <c r="H254" s="501" t="s">
        <v>274</v>
      </c>
      <c r="I254" s="501" t="s">
        <v>274</v>
      </c>
      <c r="J254" s="838">
        <v>2</v>
      </c>
      <c r="K254" s="838">
        <v>2</v>
      </c>
      <c r="L254" s="501">
        <v>2</v>
      </c>
    </row>
    <row r="255" spans="1:12" ht="17.100000000000001" customHeight="1" x14ac:dyDescent="0.2">
      <c r="A255" s="826">
        <v>11</v>
      </c>
      <c r="B255" s="836" t="s">
        <v>109</v>
      </c>
      <c r="C255" s="826">
        <v>7</v>
      </c>
      <c r="D255" s="826">
        <v>2</v>
      </c>
      <c r="E255" s="501">
        <v>403</v>
      </c>
      <c r="F255" s="501">
        <v>343</v>
      </c>
      <c r="G255" s="501">
        <v>232</v>
      </c>
      <c r="H255" s="501">
        <v>15.01</v>
      </c>
      <c r="I255" s="501">
        <v>61.08</v>
      </c>
      <c r="J255" s="838">
        <v>20.260000000000002</v>
      </c>
      <c r="K255" s="838">
        <v>96.35</v>
      </c>
      <c r="L255" s="501">
        <v>1</v>
      </c>
    </row>
    <row r="256" spans="1:12" ht="17.100000000000001" customHeight="1" x14ac:dyDescent="0.2">
      <c r="A256" s="963">
        <v>12</v>
      </c>
      <c r="B256" s="964" t="s">
        <v>96</v>
      </c>
      <c r="C256" s="963">
        <v>5</v>
      </c>
      <c r="D256" s="963">
        <v>7</v>
      </c>
      <c r="E256" s="501">
        <v>424</v>
      </c>
      <c r="F256" s="501">
        <v>3625</v>
      </c>
      <c r="G256" s="501">
        <v>744</v>
      </c>
      <c r="H256" s="501">
        <v>325.38400000000001</v>
      </c>
      <c r="I256" s="501">
        <v>3491.82</v>
      </c>
      <c r="J256" s="838">
        <v>1424.816</v>
      </c>
      <c r="K256" s="838">
        <f>SUM(H256:J256)</f>
        <v>5242.0200000000004</v>
      </c>
      <c r="L256" s="501">
        <v>290</v>
      </c>
    </row>
    <row r="257" spans="1:12" ht="17.100000000000001" customHeight="1" x14ac:dyDescent="0.2">
      <c r="A257" s="566">
        <v>13</v>
      </c>
      <c r="B257" s="840" t="s">
        <v>99</v>
      </c>
      <c r="C257" s="566">
        <v>2</v>
      </c>
      <c r="D257" s="817" t="s">
        <v>274</v>
      </c>
      <c r="E257" s="566">
        <v>2</v>
      </c>
      <c r="F257" s="817" t="s">
        <v>274</v>
      </c>
      <c r="G257" s="502">
        <v>2</v>
      </c>
      <c r="H257" s="817" t="s">
        <v>274</v>
      </c>
      <c r="I257" s="904">
        <v>111</v>
      </c>
      <c r="J257" s="862" t="s">
        <v>274</v>
      </c>
      <c r="K257" s="862">
        <v>111</v>
      </c>
      <c r="L257" s="502">
        <v>2</v>
      </c>
    </row>
    <row r="258" spans="1:12" ht="18" customHeight="1" x14ac:dyDescent="0.3">
      <c r="A258" s="278"/>
      <c r="B258" s="279" t="s">
        <v>101</v>
      </c>
      <c r="C258" s="270">
        <f t="shared" ref="C258:L258" si="12">SUM(C245:C257)</f>
        <v>46</v>
      </c>
      <c r="D258" s="270">
        <f t="shared" si="12"/>
        <v>18</v>
      </c>
      <c r="E258" s="270">
        <f t="shared" si="12"/>
        <v>1847</v>
      </c>
      <c r="F258" s="270">
        <f t="shared" si="12"/>
        <v>25311</v>
      </c>
      <c r="G258" s="270">
        <f t="shared" si="12"/>
        <v>1924</v>
      </c>
      <c r="H258" s="277">
        <f t="shared" si="12"/>
        <v>1448.9670000000001</v>
      </c>
      <c r="I258" s="277">
        <f t="shared" si="12"/>
        <v>12782.005999999999</v>
      </c>
      <c r="J258" s="291">
        <f t="shared" si="12"/>
        <v>8529.1859000000004</v>
      </c>
      <c r="K258" s="291">
        <f>SUM(K245:K257)</f>
        <v>22760.158899999999</v>
      </c>
      <c r="L258" s="270">
        <f t="shared" si="12"/>
        <v>764</v>
      </c>
    </row>
    <row r="259" spans="1:12" ht="12" customHeight="1" x14ac:dyDescent="0.2">
      <c r="A259" s="11"/>
      <c r="L259" s="7"/>
    </row>
    <row r="260" spans="1:12" s="40" customFormat="1" ht="20.100000000000001" customHeight="1" x14ac:dyDescent="0.2">
      <c r="A260" s="1044" t="s">
        <v>1323</v>
      </c>
      <c r="B260" s="1045"/>
      <c r="C260" s="1045"/>
      <c r="D260" s="1045"/>
      <c r="E260" s="1045"/>
      <c r="F260" s="1045"/>
      <c r="G260" s="1045"/>
      <c r="H260" s="1045"/>
      <c r="I260" s="1045"/>
      <c r="J260" s="1045"/>
      <c r="K260" s="1046"/>
      <c r="L260" s="39"/>
    </row>
    <row r="261" spans="1:12" ht="12" customHeight="1" x14ac:dyDescent="0.2">
      <c r="A261" s="41"/>
      <c r="B261" s="42"/>
      <c r="C261" s="42"/>
      <c r="D261" s="42"/>
      <c r="E261" s="48"/>
      <c r="F261" s="48"/>
      <c r="G261" s="48"/>
      <c r="H261" s="48"/>
      <c r="I261" s="48"/>
      <c r="J261" s="48"/>
      <c r="L261" s="7"/>
    </row>
    <row r="262" spans="1:12" ht="17.100000000000001" customHeight="1" x14ac:dyDescent="0.2">
      <c r="A262" s="826">
        <v>1</v>
      </c>
      <c r="B262" s="836" t="s">
        <v>104</v>
      </c>
      <c r="C262" s="501">
        <v>1</v>
      </c>
      <c r="D262" s="826">
        <v>1</v>
      </c>
      <c r="E262" s="501" t="s">
        <v>274</v>
      </c>
      <c r="F262" s="501" t="s">
        <v>274</v>
      </c>
      <c r="G262" s="501">
        <v>1</v>
      </c>
      <c r="H262" s="501" t="s">
        <v>274</v>
      </c>
      <c r="I262" s="501">
        <v>1.2</v>
      </c>
      <c r="J262" s="827" t="s">
        <v>274</v>
      </c>
      <c r="K262" s="827">
        <v>1.2</v>
      </c>
      <c r="L262" s="827">
        <v>1</v>
      </c>
    </row>
    <row r="263" spans="1:12" ht="17.100000000000001" customHeight="1" x14ac:dyDescent="0.2">
      <c r="A263" s="826">
        <v>2</v>
      </c>
      <c r="B263" s="836" t="s">
        <v>91</v>
      </c>
      <c r="C263" s="501">
        <v>2</v>
      </c>
      <c r="D263" s="982">
        <v>2</v>
      </c>
      <c r="E263" s="502">
        <v>2</v>
      </c>
      <c r="F263" s="502" t="s">
        <v>274</v>
      </c>
      <c r="G263" s="502" t="s">
        <v>274</v>
      </c>
      <c r="H263" s="502" t="s">
        <v>274</v>
      </c>
      <c r="I263" s="502" t="s">
        <v>274</v>
      </c>
      <c r="J263" s="502">
        <v>2.56</v>
      </c>
      <c r="K263" s="502">
        <v>2.56</v>
      </c>
      <c r="L263" s="502">
        <v>2</v>
      </c>
    </row>
    <row r="264" spans="1:12" ht="17.100000000000001" customHeight="1" x14ac:dyDescent="0.3">
      <c r="A264" s="276"/>
      <c r="B264" s="275" t="s">
        <v>101</v>
      </c>
      <c r="C264" s="295">
        <v>3</v>
      </c>
      <c r="D264" s="215">
        <f t="shared" ref="D264:K264" si="13">SUM(D262:D263)</f>
        <v>3</v>
      </c>
      <c r="E264" s="280">
        <f t="shared" si="13"/>
        <v>2</v>
      </c>
      <c r="F264" s="295" t="s">
        <v>274</v>
      </c>
      <c r="G264" s="280">
        <f t="shared" si="13"/>
        <v>1</v>
      </c>
      <c r="H264" s="295" t="s">
        <v>274</v>
      </c>
      <c r="I264" s="983">
        <f t="shared" si="13"/>
        <v>1.2</v>
      </c>
      <c r="J264" s="983">
        <f t="shared" si="13"/>
        <v>2.56</v>
      </c>
      <c r="K264" s="908">
        <f t="shared" si="13"/>
        <v>3.76</v>
      </c>
      <c r="L264" s="280">
        <f>SUM(L262:L263)</f>
        <v>3</v>
      </c>
    </row>
    <row r="265" spans="1:12" ht="17.100000000000001" customHeight="1" x14ac:dyDescent="0.3">
      <c r="A265" s="27"/>
      <c r="B265" s="27"/>
      <c r="C265" s="32"/>
      <c r="D265" s="32"/>
      <c r="E265" s="32"/>
      <c r="F265" s="32"/>
      <c r="G265" s="32"/>
      <c r="H265" s="35"/>
      <c r="I265" s="35"/>
      <c r="J265" s="35"/>
      <c r="K265" s="36"/>
      <c r="L265" s="315"/>
    </row>
    <row r="266" spans="1:12" ht="17.100000000000001" customHeight="1" x14ac:dyDescent="0.25">
      <c r="A266" s="13" t="s">
        <v>4</v>
      </c>
      <c r="B266" s="13" t="s">
        <v>72</v>
      </c>
      <c r="C266" s="13" t="s">
        <v>73</v>
      </c>
      <c r="D266" s="13" t="s">
        <v>74</v>
      </c>
      <c r="E266" s="13" t="s">
        <v>75</v>
      </c>
      <c r="F266" s="13" t="s">
        <v>76</v>
      </c>
      <c r="G266" s="13" t="s">
        <v>77</v>
      </c>
      <c r="H266" s="13" t="s">
        <v>78</v>
      </c>
      <c r="I266" s="24" t="s">
        <v>79</v>
      </c>
      <c r="J266" s="24" t="s">
        <v>80</v>
      </c>
      <c r="K266" s="13" t="s">
        <v>81</v>
      </c>
      <c r="L266" s="6" t="s">
        <v>80</v>
      </c>
    </row>
    <row r="267" spans="1:12" ht="12" customHeight="1" x14ac:dyDescent="0.25">
      <c r="A267" s="5"/>
      <c r="B267" s="43"/>
      <c r="C267" s="43"/>
      <c r="D267" s="43"/>
      <c r="E267" s="43"/>
      <c r="F267" s="43"/>
      <c r="G267" s="43"/>
      <c r="H267" s="43"/>
      <c r="I267" s="43"/>
      <c r="J267" s="43"/>
      <c r="K267" s="9"/>
      <c r="L267" s="10"/>
    </row>
    <row r="268" spans="1:12" s="40" customFormat="1" ht="20.100000000000001" customHeight="1" x14ac:dyDescent="0.2">
      <c r="A268" s="1044" t="s">
        <v>167</v>
      </c>
      <c r="B268" s="1045"/>
      <c r="C268" s="1045"/>
      <c r="D268" s="1045"/>
      <c r="E268" s="1045"/>
      <c r="F268" s="1045"/>
      <c r="G268" s="1045"/>
      <c r="H268" s="1045"/>
      <c r="I268" s="1045"/>
      <c r="J268" s="1045"/>
      <c r="K268" s="1046"/>
      <c r="L268" s="39"/>
    </row>
    <row r="269" spans="1:12" ht="12" customHeight="1" x14ac:dyDescent="0.25">
      <c r="A269" s="22"/>
      <c r="B269" s="23"/>
      <c r="C269" s="23"/>
      <c r="D269" s="23"/>
      <c r="E269" s="23"/>
      <c r="F269" s="23"/>
      <c r="G269" s="23"/>
      <c r="H269" s="23"/>
      <c r="I269" s="23"/>
      <c r="J269" s="23"/>
      <c r="L269" s="7"/>
    </row>
    <row r="270" spans="1:12" ht="16.350000000000001" customHeight="1" x14ac:dyDescent="0.25">
      <c r="A270" s="874">
        <v>1</v>
      </c>
      <c r="B270" s="875" t="s">
        <v>86</v>
      </c>
      <c r="C270" s="501">
        <v>1</v>
      </c>
      <c r="D270" s="499">
        <v>1</v>
      </c>
      <c r="E270" s="827">
        <v>1</v>
      </c>
      <c r="F270" s="501" t="s">
        <v>274</v>
      </c>
      <c r="G270" s="501" t="s">
        <v>274</v>
      </c>
      <c r="H270" s="501" t="s">
        <v>274</v>
      </c>
      <c r="I270" s="501" t="s">
        <v>274</v>
      </c>
      <c r="J270" s="827">
        <v>0.63</v>
      </c>
      <c r="K270" s="827">
        <v>0.63</v>
      </c>
      <c r="L270" s="827">
        <v>2</v>
      </c>
    </row>
    <row r="271" spans="1:12" ht="17.100000000000001" customHeight="1" x14ac:dyDescent="0.25">
      <c r="A271" s="499">
        <v>2</v>
      </c>
      <c r="B271" s="892" t="s">
        <v>87</v>
      </c>
      <c r="C271" s="499">
        <v>2</v>
      </c>
      <c r="D271" s="501">
        <v>1</v>
      </c>
      <c r="E271" s="501">
        <v>1</v>
      </c>
      <c r="F271" s="501">
        <v>2</v>
      </c>
      <c r="G271" s="501" t="s">
        <v>274</v>
      </c>
      <c r="H271" s="501">
        <v>1</v>
      </c>
      <c r="I271" s="501" t="s">
        <v>274</v>
      </c>
      <c r="J271" s="501">
        <v>0.01</v>
      </c>
      <c r="K271" s="501">
        <v>1.01</v>
      </c>
      <c r="L271" s="501">
        <v>3</v>
      </c>
    </row>
    <row r="272" spans="1:12" ht="17.100000000000001" customHeight="1" x14ac:dyDescent="0.25">
      <c r="A272" s="499">
        <v>3</v>
      </c>
      <c r="B272" s="892" t="s">
        <v>91</v>
      </c>
      <c r="C272" s="499">
        <v>4</v>
      </c>
      <c r="D272" s="499">
        <v>1</v>
      </c>
      <c r="E272" s="502">
        <v>5</v>
      </c>
      <c r="F272" s="502" t="s">
        <v>274</v>
      </c>
      <c r="G272" s="502" t="s">
        <v>274</v>
      </c>
      <c r="H272" s="502" t="s">
        <v>274</v>
      </c>
      <c r="I272" s="502" t="s">
        <v>274</v>
      </c>
      <c r="J272" s="502">
        <v>0.93</v>
      </c>
      <c r="K272" s="502">
        <v>0.93</v>
      </c>
      <c r="L272" s="502">
        <v>6</v>
      </c>
    </row>
    <row r="273" spans="1:12" ht="17.100000000000001" customHeight="1" x14ac:dyDescent="0.3">
      <c r="A273" s="292"/>
      <c r="B273" s="984" t="s">
        <v>101</v>
      </c>
      <c r="C273" s="880">
        <f>SUM(C270:C272)</f>
        <v>7</v>
      </c>
      <c r="D273" s="881">
        <f>SUM(D270:D272)</f>
        <v>3</v>
      </c>
      <c r="E273" s="931">
        <f>SUM(E270:E272)</f>
        <v>7</v>
      </c>
      <c r="F273" s="931">
        <f>SUM(F270:F272)</f>
        <v>2</v>
      </c>
      <c r="G273" s="220" t="s">
        <v>274</v>
      </c>
      <c r="H273" s="932">
        <f>SUM(H270:H272)</f>
        <v>1</v>
      </c>
      <c r="I273" s="220" t="s">
        <v>274</v>
      </c>
      <c r="J273" s="932">
        <f>SUM(J270:J272)</f>
        <v>1.57</v>
      </c>
      <c r="K273" s="934">
        <f>SUM(K270:K272)</f>
        <v>2.5700000000000003</v>
      </c>
      <c r="L273" s="271">
        <f>SUM(L270:L272)</f>
        <v>11</v>
      </c>
    </row>
    <row r="274" spans="1:12" ht="12" customHeight="1" x14ac:dyDescent="0.25">
      <c r="A274" s="5"/>
      <c r="B274" s="43"/>
      <c r="C274" s="43"/>
      <c r="D274" s="43"/>
      <c r="E274" s="43"/>
      <c r="F274" s="43"/>
      <c r="G274" s="43"/>
      <c r="H274" s="43"/>
      <c r="I274" s="43"/>
      <c r="J274" s="43"/>
      <c r="K274" s="9"/>
      <c r="L274" s="7"/>
    </row>
    <row r="275" spans="1:12" ht="20.100000000000001" customHeight="1" x14ac:dyDescent="0.2">
      <c r="A275" s="1044" t="s">
        <v>169</v>
      </c>
      <c r="B275" s="1045"/>
      <c r="C275" s="1045"/>
      <c r="D275" s="1045"/>
      <c r="E275" s="1045"/>
      <c r="F275" s="1045"/>
      <c r="G275" s="1045"/>
      <c r="H275" s="1045"/>
      <c r="I275" s="1045"/>
      <c r="J275" s="1045"/>
      <c r="K275" s="1046"/>
      <c r="L275" s="39"/>
    </row>
    <row r="276" spans="1:12" ht="12" customHeight="1" x14ac:dyDescent="0.25">
      <c r="A276" s="22"/>
      <c r="B276" s="23"/>
      <c r="C276" s="23"/>
      <c r="D276" s="23"/>
      <c r="E276" s="23"/>
      <c r="F276" s="23"/>
      <c r="G276" s="23"/>
      <c r="H276" s="23"/>
      <c r="I276" s="23"/>
      <c r="J276" s="23"/>
      <c r="L276" s="7"/>
    </row>
    <row r="277" spans="1:12" ht="17.100000000000001" customHeight="1" x14ac:dyDescent="0.25">
      <c r="A277" s="499">
        <v>1</v>
      </c>
      <c r="B277" s="892" t="s">
        <v>93</v>
      </c>
      <c r="C277" s="499">
        <v>1</v>
      </c>
      <c r="D277" s="502" t="s">
        <v>274</v>
      </c>
      <c r="E277" s="502">
        <v>1</v>
      </c>
      <c r="F277" s="502" t="s">
        <v>274</v>
      </c>
      <c r="G277" s="502">
        <v>1</v>
      </c>
      <c r="H277" s="502" t="s">
        <v>274</v>
      </c>
      <c r="I277" s="904">
        <v>1</v>
      </c>
      <c r="J277" s="502" t="s">
        <v>274</v>
      </c>
      <c r="K277" s="904">
        <v>1</v>
      </c>
      <c r="L277" s="502">
        <v>1</v>
      </c>
    </row>
    <row r="278" spans="1:12" ht="17.100000000000001" customHeight="1" x14ac:dyDescent="0.3">
      <c r="A278" s="985"/>
      <c r="B278" s="662" t="s">
        <v>101</v>
      </c>
      <c r="C278" s="269">
        <f t="shared" ref="C278:L278" si="14">SUM(C275:C277)</f>
        <v>1</v>
      </c>
      <c r="D278" s="513" t="s">
        <v>274</v>
      </c>
      <c r="E278" s="271">
        <f t="shared" si="14"/>
        <v>1</v>
      </c>
      <c r="F278" s="513" t="s">
        <v>274</v>
      </c>
      <c r="G278" s="271">
        <f t="shared" si="14"/>
        <v>1</v>
      </c>
      <c r="H278" s="513" t="s">
        <v>274</v>
      </c>
      <c r="I278" s="949">
        <f t="shared" si="14"/>
        <v>1</v>
      </c>
      <c r="J278" s="907" t="s">
        <v>274</v>
      </c>
      <c r="K278" s="907">
        <v>1</v>
      </c>
      <c r="L278" s="271">
        <f t="shared" si="14"/>
        <v>1</v>
      </c>
    </row>
    <row r="279" spans="1:12" ht="12" customHeight="1" x14ac:dyDescent="0.25">
      <c r="A279" s="22"/>
      <c r="B279" s="23"/>
      <c r="C279" s="23"/>
      <c r="D279" s="23"/>
      <c r="E279" s="23"/>
      <c r="F279" s="23"/>
      <c r="G279" s="23"/>
      <c r="H279" s="23"/>
      <c r="I279" s="23"/>
      <c r="J279" s="23"/>
      <c r="L279" s="7"/>
    </row>
    <row r="280" spans="1:12" ht="12" customHeight="1" x14ac:dyDescent="0.2">
      <c r="A280" s="1032" t="s">
        <v>887</v>
      </c>
      <c r="B280" s="1033"/>
      <c r="C280" s="1033"/>
      <c r="D280" s="1033"/>
      <c r="E280" s="1033"/>
      <c r="F280" s="1033"/>
      <c r="G280" s="1033"/>
      <c r="H280" s="1033"/>
      <c r="I280" s="1033"/>
      <c r="J280" s="1033"/>
      <c r="K280" s="1033"/>
      <c r="L280" s="1034"/>
    </row>
    <row r="281" spans="1:12" ht="12" customHeight="1" x14ac:dyDescent="0.2">
      <c r="A281" s="1035"/>
      <c r="B281" s="1036"/>
      <c r="C281" s="1036"/>
      <c r="D281" s="1036"/>
      <c r="E281" s="1036"/>
      <c r="F281" s="1036"/>
      <c r="G281" s="1036"/>
      <c r="H281" s="1036"/>
      <c r="I281" s="1036"/>
      <c r="J281" s="1036"/>
      <c r="K281" s="1036"/>
      <c r="L281" s="1037"/>
    </row>
    <row r="282" spans="1:12" ht="20.25" customHeight="1" x14ac:dyDescent="0.2">
      <c r="A282" s="503">
        <v>1</v>
      </c>
      <c r="B282" s="919" t="s">
        <v>103</v>
      </c>
      <c r="C282" s="503">
        <v>1</v>
      </c>
      <c r="D282" s="502" t="s">
        <v>274</v>
      </c>
      <c r="E282" s="503">
        <v>1</v>
      </c>
      <c r="F282" s="502" t="s">
        <v>274</v>
      </c>
      <c r="G282" s="503">
        <v>1</v>
      </c>
      <c r="H282" s="562" t="s">
        <v>274</v>
      </c>
      <c r="I282" s="954">
        <v>82.5</v>
      </c>
      <c r="J282" s="862" t="s">
        <v>274</v>
      </c>
      <c r="K282" s="954">
        <f>SUM(I282:J282)</f>
        <v>82.5</v>
      </c>
      <c r="L282" s="503">
        <v>1</v>
      </c>
    </row>
    <row r="283" spans="1:12" s="293" customFormat="1" ht="20.25" customHeight="1" x14ac:dyDescent="0.2">
      <c r="A283" s="50">
        <v>2</v>
      </c>
      <c r="B283" s="988" t="s">
        <v>890</v>
      </c>
      <c r="C283" s="503">
        <v>4</v>
      </c>
      <c r="D283" s="502" t="s">
        <v>274</v>
      </c>
      <c r="E283" s="502">
        <v>7</v>
      </c>
      <c r="F283" s="562" t="s">
        <v>274</v>
      </c>
      <c r="G283" s="562" t="s">
        <v>274</v>
      </c>
      <c r="H283" s="562" t="s">
        <v>274</v>
      </c>
      <c r="I283" s="862" t="s">
        <v>274</v>
      </c>
      <c r="J283" s="862">
        <v>5286.1898000000001</v>
      </c>
      <c r="K283" s="862">
        <f>SUM(H283:J283)</f>
        <v>5286.1898000000001</v>
      </c>
      <c r="L283" s="502">
        <v>7</v>
      </c>
    </row>
    <row r="284" spans="1:12" s="293" customFormat="1" ht="20.25" customHeight="1" x14ac:dyDescent="0.2">
      <c r="A284" s="50">
        <v>3</v>
      </c>
      <c r="B284" s="988" t="s">
        <v>98</v>
      </c>
      <c r="C284" s="503">
        <v>1</v>
      </c>
      <c r="D284" s="502" t="s">
        <v>274</v>
      </c>
      <c r="E284" s="502" t="s">
        <v>274</v>
      </c>
      <c r="F284" s="502" t="s">
        <v>274</v>
      </c>
      <c r="G284" s="562">
        <v>1</v>
      </c>
      <c r="H284" s="562" t="s">
        <v>274</v>
      </c>
      <c r="I284" s="862">
        <v>60</v>
      </c>
      <c r="J284" s="562" t="s">
        <v>274</v>
      </c>
      <c r="K284" s="862">
        <f>SUM(I284:J284)</f>
        <v>60</v>
      </c>
      <c r="L284" s="502">
        <v>1</v>
      </c>
    </row>
    <row r="285" spans="1:12" ht="18.75" customHeight="1" x14ac:dyDescent="0.3">
      <c r="A285" s="1038" t="s">
        <v>101</v>
      </c>
      <c r="B285" s="1039"/>
      <c r="C285" s="215">
        <f>SUM(C282:C284)</f>
        <v>6</v>
      </c>
      <c r="D285" s="295" t="s">
        <v>274</v>
      </c>
      <c r="E285" s="295">
        <f>SUM(E282:E284)</f>
        <v>8</v>
      </c>
      <c r="F285" s="989" t="s">
        <v>274</v>
      </c>
      <c r="G285" s="989">
        <f>SUM(G282:G284)</f>
        <v>2</v>
      </c>
      <c r="H285" s="989" t="s">
        <v>274</v>
      </c>
      <c r="I285" s="869">
        <f>SUM(I282:I284)</f>
        <v>142.5</v>
      </c>
      <c r="J285" s="869">
        <f>SUM(J283:J284)</f>
        <v>5286.1898000000001</v>
      </c>
      <c r="K285" s="869">
        <f>SUM(K282:K284)</f>
        <v>5428.6898000000001</v>
      </c>
      <c r="L285" s="295">
        <f>SUM(L282:L284)</f>
        <v>9</v>
      </c>
    </row>
    <row r="286" spans="1:12" s="40" customFormat="1" ht="24" customHeight="1" x14ac:dyDescent="0.3">
      <c r="A286" s="1051" t="s">
        <v>168</v>
      </c>
      <c r="B286" s="1052"/>
      <c r="C286" s="1052"/>
      <c r="D286" s="1052"/>
      <c r="E286" s="1052"/>
      <c r="F286" s="1052"/>
      <c r="G286" s="1052"/>
      <c r="H286" s="1052"/>
      <c r="I286" s="1052"/>
      <c r="J286" s="1052"/>
      <c r="K286" s="1053"/>
      <c r="L286" s="39"/>
    </row>
    <row r="287" spans="1:12" ht="12" customHeight="1" x14ac:dyDescent="0.2">
      <c r="A287" s="41"/>
      <c r="B287" s="42"/>
      <c r="C287" s="42"/>
      <c r="D287" s="42"/>
      <c r="E287" s="48"/>
      <c r="F287" s="48"/>
      <c r="G287" s="48"/>
      <c r="H287" s="48"/>
      <c r="I287" s="48"/>
      <c r="J287" s="48"/>
      <c r="L287" s="7"/>
    </row>
    <row r="288" spans="1:12" ht="17.100000000000001" customHeight="1" x14ac:dyDescent="0.2">
      <c r="A288" s="826">
        <v>1</v>
      </c>
      <c r="B288" s="836" t="s">
        <v>104</v>
      </c>
      <c r="C288" s="501">
        <v>1</v>
      </c>
      <c r="D288" s="566">
        <v>1</v>
      </c>
      <c r="E288" s="501" t="s">
        <v>274</v>
      </c>
      <c r="F288" s="501" t="s">
        <v>274</v>
      </c>
      <c r="G288" s="501">
        <v>1</v>
      </c>
      <c r="H288" s="501" t="s">
        <v>274</v>
      </c>
      <c r="I288" s="501">
        <v>4.2</v>
      </c>
      <c r="J288" s="827" t="s">
        <v>274</v>
      </c>
      <c r="K288" s="827">
        <v>4.2</v>
      </c>
      <c r="L288" s="827">
        <v>1</v>
      </c>
    </row>
    <row r="289" spans="1:15" ht="17.100000000000001" customHeight="1" x14ac:dyDescent="0.2">
      <c r="A289" s="826">
        <v>2</v>
      </c>
      <c r="B289" s="836" t="s">
        <v>87</v>
      </c>
      <c r="C289" s="566">
        <v>2</v>
      </c>
      <c r="D289" s="501">
        <v>3</v>
      </c>
      <c r="E289" s="501">
        <v>1</v>
      </c>
      <c r="F289" s="501" t="s">
        <v>274</v>
      </c>
      <c r="G289" s="501">
        <v>4</v>
      </c>
      <c r="H289" s="501" t="s">
        <v>274</v>
      </c>
      <c r="I289" s="501">
        <v>29.425999999999998</v>
      </c>
      <c r="J289" s="838">
        <v>17.485700000000001</v>
      </c>
      <c r="K289" s="501">
        <v>46.911700000000003</v>
      </c>
      <c r="L289" s="501">
        <v>17</v>
      </c>
    </row>
    <row r="290" spans="1:15" ht="17.100000000000001" customHeight="1" x14ac:dyDescent="0.2">
      <c r="A290" s="826">
        <v>3</v>
      </c>
      <c r="B290" s="836" t="s">
        <v>89</v>
      </c>
      <c r="C290" s="560">
        <v>1</v>
      </c>
      <c r="D290" s="501" t="s">
        <v>274</v>
      </c>
      <c r="E290" s="501">
        <v>1</v>
      </c>
      <c r="F290" s="501" t="s">
        <v>274</v>
      </c>
      <c r="G290" s="501">
        <v>1</v>
      </c>
      <c r="H290" s="501" t="s">
        <v>274</v>
      </c>
      <c r="I290" s="501">
        <v>2E-3</v>
      </c>
      <c r="J290" s="838" t="s">
        <v>274</v>
      </c>
      <c r="K290" s="501">
        <f>SUM(I290:J290)</f>
        <v>2E-3</v>
      </c>
      <c r="L290" s="501">
        <v>1</v>
      </c>
    </row>
    <row r="291" spans="1:15" ht="17.100000000000001" customHeight="1" x14ac:dyDescent="0.2">
      <c r="A291" s="826">
        <v>4</v>
      </c>
      <c r="B291" s="836" t="s">
        <v>92</v>
      </c>
      <c r="C291" s="501">
        <v>1</v>
      </c>
      <c r="D291" s="566">
        <v>1</v>
      </c>
      <c r="E291" s="501" t="s">
        <v>274</v>
      </c>
      <c r="F291" s="501" t="s">
        <v>274</v>
      </c>
      <c r="G291" s="501" t="s">
        <v>274</v>
      </c>
      <c r="H291" s="501" t="s">
        <v>274</v>
      </c>
      <c r="I291" s="501" t="s">
        <v>274</v>
      </c>
      <c r="J291" s="501">
        <v>0.02</v>
      </c>
      <c r="K291" s="501">
        <v>0.02</v>
      </c>
      <c r="L291" s="501">
        <v>1</v>
      </c>
    </row>
    <row r="292" spans="1:15" ht="17.100000000000001" customHeight="1" x14ac:dyDescent="0.2">
      <c r="A292" s="826">
        <v>5</v>
      </c>
      <c r="B292" s="836" t="s">
        <v>93</v>
      </c>
      <c r="C292" s="566">
        <v>2</v>
      </c>
      <c r="D292" s="501">
        <v>1</v>
      </c>
      <c r="E292" s="502" t="s">
        <v>274</v>
      </c>
      <c r="F292" s="502">
        <v>5</v>
      </c>
      <c r="G292" s="502">
        <v>2</v>
      </c>
      <c r="H292" s="502">
        <v>0.5</v>
      </c>
      <c r="I292" s="502">
        <v>25.5</v>
      </c>
      <c r="J292" s="502">
        <v>2.2000000000000002</v>
      </c>
      <c r="K292" s="904">
        <f>SUM(H292:J292)</f>
        <v>28.2</v>
      </c>
      <c r="L292" s="502">
        <v>5</v>
      </c>
    </row>
    <row r="293" spans="1:15" ht="17.100000000000001" customHeight="1" x14ac:dyDescent="0.2">
      <c r="A293" s="826">
        <v>6</v>
      </c>
      <c r="B293" s="836" t="s">
        <v>96</v>
      </c>
      <c r="C293" s="566">
        <v>3</v>
      </c>
      <c r="D293" s="595">
        <v>5</v>
      </c>
      <c r="E293" s="502">
        <v>96</v>
      </c>
      <c r="F293" s="502">
        <v>6</v>
      </c>
      <c r="G293" s="502">
        <v>262</v>
      </c>
      <c r="H293" s="502">
        <v>2.1</v>
      </c>
      <c r="I293" s="502">
        <v>19616.599999999999</v>
      </c>
      <c r="J293" s="502">
        <v>433.5</v>
      </c>
      <c r="K293" s="502">
        <v>20052.2</v>
      </c>
      <c r="L293" s="502">
        <v>52</v>
      </c>
    </row>
    <row r="294" spans="1:15" ht="17.100000000000001" customHeight="1" x14ac:dyDescent="0.3">
      <c r="A294" s="288"/>
      <c r="B294" s="938" t="s">
        <v>101</v>
      </c>
      <c r="C294" s="880">
        <f t="shared" ref="C294:L294" si="15">SUM(C288:C293)</f>
        <v>10</v>
      </c>
      <c r="D294" s="881">
        <f t="shared" si="15"/>
        <v>11</v>
      </c>
      <c r="E294" s="931">
        <f t="shared" si="15"/>
        <v>98</v>
      </c>
      <c r="F294" s="931">
        <f t="shared" si="15"/>
        <v>11</v>
      </c>
      <c r="G294" s="931">
        <f t="shared" si="15"/>
        <v>270</v>
      </c>
      <c r="H294" s="992">
        <f t="shared" si="15"/>
        <v>2.6</v>
      </c>
      <c r="I294" s="932">
        <f t="shared" si="15"/>
        <v>19675.727999999999</v>
      </c>
      <c r="J294" s="993">
        <f t="shared" si="15"/>
        <v>453.20569999999998</v>
      </c>
      <c r="K294" s="994">
        <f t="shared" si="15"/>
        <v>20131.5337</v>
      </c>
      <c r="L294" s="271">
        <f t="shared" si="15"/>
        <v>77</v>
      </c>
    </row>
    <row r="295" spans="1:15" ht="12" customHeight="1" x14ac:dyDescent="0.2">
      <c r="A295" s="8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7"/>
    </row>
    <row r="296" spans="1:15" s="40" customFormat="1" ht="20.100000000000001" customHeight="1" x14ac:dyDescent="0.2">
      <c r="A296" s="1044" t="s">
        <v>1324</v>
      </c>
      <c r="B296" s="1045"/>
      <c r="C296" s="1045"/>
      <c r="D296" s="1045"/>
      <c r="E296" s="1045"/>
      <c r="F296" s="1045"/>
      <c r="G296" s="1045"/>
      <c r="H296" s="1045"/>
      <c r="I296" s="1045"/>
      <c r="J296" s="1045"/>
      <c r="K296" s="1046"/>
      <c r="L296" s="39"/>
    </row>
    <row r="297" spans="1:15" ht="12" customHeight="1" x14ac:dyDescent="0.2">
      <c r="A297" s="126"/>
      <c r="B297" s="48"/>
      <c r="C297" s="48"/>
      <c r="D297" s="48"/>
      <c r="E297" s="48"/>
      <c r="F297" s="48"/>
      <c r="G297" s="48"/>
      <c r="H297" s="48"/>
      <c r="I297" s="48"/>
      <c r="J297" s="48"/>
      <c r="L297" s="7"/>
    </row>
    <row r="298" spans="1:15" ht="17.25" customHeight="1" x14ac:dyDescent="0.2">
      <c r="A298" s="826">
        <v>1</v>
      </c>
      <c r="B298" s="836" t="s">
        <v>87</v>
      </c>
      <c r="C298" s="826">
        <v>1</v>
      </c>
      <c r="D298" s="913">
        <v>1</v>
      </c>
      <c r="E298" s="913" t="s">
        <v>274</v>
      </c>
      <c r="F298" s="913">
        <v>1</v>
      </c>
      <c r="G298" s="913" t="s">
        <v>274</v>
      </c>
      <c r="H298" s="913">
        <v>2.0619000000000001</v>
      </c>
      <c r="I298" s="913" t="s">
        <v>274</v>
      </c>
      <c r="J298" s="913" t="s">
        <v>274</v>
      </c>
      <c r="K298" s="913">
        <v>2.0619000000000001</v>
      </c>
      <c r="L298" s="913">
        <v>1</v>
      </c>
      <c r="M298" s="1030"/>
      <c r="N298" s="1031"/>
      <c r="O298" s="1031"/>
    </row>
    <row r="299" spans="1:15" ht="17.100000000000001" customHeight="1" x14ac:dyDescent="0.2">
      <c r="A299" s="843">
        <v>2</v>
      </c>
      <c r="B299" s="867" t="s">
        <v>93</v>
      </c>
      <c r="C299" s="569">
        <v>3</v>
      </c>
      <c r="D299" s="502" t="s">
        <v>274</v>
      </c>
      <c r="E299" s="502">
        <v>5</v>
      </c>
      <c r="F299" s="502" t="s">
        <v>274</v>
      </c>
      <c r="G299" s="502">
        <v>8</v>
      </c>
      <c r="H299" s="502" t="s">
        <v>274</v>
      </c>
      <c r="I299" s="502">
        <v>841.4</v>
      </c>
      <c r="J299" s="502" t="s">
        <v>274</v>
      </c>
      <c r="K299" s="502">
        <v>841.4</v>
      </c>
      <c r="L299" s="502">
        <v>8</v>
      </c>
    </row>
    <row r="300" spans="1:15" ht="18.75" customHeight="1" x14ac:dyDescent="0.3">
      <c r="A300" s="276"/>
      <c r="B300" s="275" t="s">
        <v>101</v>
      </c>
      <c r="C300" s="269">
        <v>4</v>
      </c>
      <c r="D300" s="513">
        <v>1</v>
      </c>
      <c r="E300" s="271">
        <f>SUM(E299:E299)</f>
        <v>5</v>
      </c>
      <c r="F300" s="513">
        <v>1</v>
      </c>
      <c r="G300" s="271">
        <f>SUM(G299:G299)</f>
        <v>8</v>
      </c>
      <c r="H300" s="295">
        <v>2.0619000000000001</v>
      </c>
      <c r="I300" s="949">
        <f>SUM(I299:I299)</f>
        <v>841.4</v>
      </c>
      <c r="J300" s="513" t="s">
        <v>274</v>
      </c>
      <c r="K300" s="273">
        <v>843.46190000000001</v>
      </c>
      <c r="L300" s="271">
        <v>9</v>
      </c>
    </row>
    <row r="301" spans="1:15" ht="17.100000000000001" customHeight="1" x14ac:dyDescent="0.2"/>
    <row r="302" spans="1:15" s="52" customFormat="1" ht="17.100000000000001" customHeight="1" x14ac:dyDescent="0.25">
      <c r="A302" s="1007" t="s">
        <v>1371</v>
      </c>
      <c r="B302" s="1008"/>
      <c r="C302" s="1008"/>
      <c r="D302" s="1008"/>
      <c r="E302" s="1008"/>
      <c r="F302" s="1008"/>
      <c r="G302" s="1008"/>
      <c r="H302" s="1008"/>
      <c r="I302" s="1008"/>
      <c r="J302" s="1008"/>
      <c r="K302" s="1008"/>
      <c r="L302" s="1008"/>
    </row>
    <row r="303" spans="1:15" ht="17.100000000000001" customHeight="1" x14ac:dyDescent="0.2"/>
    <row r="304" spans="1:15" ht="17.100000000000001" customHeight="1" x14ac:dyDescent="0.2"/>
    <row r="305" ht="17.100000000000001" customHeight="1" x14ac:dyDescent="0.2"/>
    <row r="306" ht="17.100000000000001" customHeight="1" x14ac:dyDescent="0.2"/>
    <row r="307" ht="17.100000000000001" customHeight="1" x14ac:dyDescent="0.2"/>
    <row r="308" ht="17.100000000000001" customHeight="1" x14ac:dyDescent="0.2"/>
    <row r="309" ht="17.100000000000001" customHeight="1" x14ac:dyDescent="0.2"/>
    <row r="310" ht="17.100000000000001" customHeight="1" x14ac:dyDescent="0.2"/>
    <row r="311" ht="17.100000000000001" customHeight="1" x14ac:dyDescent="0.2"/>
    <row r="312" ht="17.100000000000001" customHeight="1" x14ac:dyDescent="0.2"/>
    <row r="313" ht="17.100000000000001" customHeight="1" x14ac:dyDescent="0.2"/>
    <row r="314" ht="17.100000000000001" customHeight="1" x14ac:dyDescent="0.2"/>
    <row r="315" ht="17.100000000000001" customHeight="1" x14ac:dyDescent="0.2"/>
    <row r="316" ht="17.100000000000001" customHeight="1" x14ac:dyDescent="0.2"/>
    <row r="317" ht="17.100000000000001" customHeight="1" x14ac:dyDescent="0.2"/>
    <row r="318" ht="17.100000000000001" customHeight="1" x14ac:dyDescent="0.2"/>
    <row r="319" ht="17.100000000000001" customHeight="1" x14ac:dyDescent="0.2"/>
    <row r="320" ht="17.100000000000001" customHeight="1" x14ac:dyDescent="0.2"/>
    <row r="321" ht="17.100000000000001" customHeight="1" x14ac:dyDescent="0.2"/>
    <row r="322" ht="17.100000000000001" customHeight="1" x14ac:dyDescent="0.2"/>
    <row r="323" ht="17.100000000000001" customHeight="1" x14ac:dyDescent="0.2"/>
    <row r="324" ht="17.100000000000001" customHeight="1" x14ac:dyDescent="0.2"/>
    <row r="325" ht="17.100000000000001" customHeight="1" x14ac:dyDescent="0.2"/>
    <row r="326" ht="17.100000000000001" customHeight="1" x14ac:dyDescent="0.2"/>
    <row r="327" ht="17.100000000000001" customHeight="1" x14ac:dyDescent="0.2"/>
    <row r="328" ht="17.100000000000001" customHeight="1" x14ac:dyDescent="0.2"/>
    <row r="329" ht="17.100000000000001" customHeight="1" x14ac:dyDescent="0.2"/>
    <row r="330" ht="17.100000000000001" customHeight="1" x14ac:dyDescent="0.2"/>
    <row r="331" ht="17.100000000000001" customHeight="1" x14ac:dyDescent="0.2"/>
    <row r="332" ht="17.100000000000001" customHeight="1" x14ac:dyDescent="0.2"/>
    <row r="333" ht="17.100000000000001" customHeight="1" x14ac:dyDescent="0.2"/>
    <row r="334" ht="17.100000000000001" customHeight="1" x14ac:dyDescent="0.2"/>
    <row r="335" ht="17.100000000000001" customHeight="1" x14ac:dyDescent="0.2"/>
    <row r="336" ht="17.100000000000001" customHeight="1" x14ac:dyDescent="0.2"/>
    <row r="337" ht="17.100000000000001" customHeight="1" x14ac:dyDescent="0.2"/>
    <row r="338" ht="17.100000000000001" customHeight="1" x14ac:dyDescent="0.2"/>
    <row r="339" ht="17.100000000000001" customHeight="1" x14ac:dyDescent="0.2"/>
    <row r="340" ht="17.100000000000001" customHeight="1" x14ac:dyDescent="0.2"/>
    <row r="341" ht="17.100000000000001" customHeight="1" x14ac:dyDescent="0.2"/>
    <row r="342" ht="17.100000000000001" customHeight="1" x14ac:dyDescent="0.2"/>
    <row r="343" ht="17.100000000000001" customHeight="1" x14ac:dyDescent="0.2"/>
    <row r="344" ht="17.100000000000001" customHeight="1" x14ac:dyDescent="0.2"/>
    <row r="345" ht="17.100000000000001" customHeight="1" x14ac:dyDescent="0.2"/>
    <row r="346" ht="17.100000000000001" customHeight="1" x14ac:dyDescent="0.2"/>
    <row r="347" ht="17.100000000000001" customHeight="1" x14ac:dyDescent="0.2"/>
    <row r="348" ht="17.100000000000001" customHeight="1" x14ac:dyDescent="0.2"/>
    <row r="349" ht="17.100000000000001" customHeight="1" x14ac:dyDescent="0.2"/>
    <row r="350" ht="17.100000000000001" customHeight="1" x14ac:dyDescent="0.2"/>
    <row r="351" ht="17.100000000000001" customHeight="1" x14ac:dyDescent="0.2"/>
    <row r="352" ht="17.100000000000001" customHeight="1" x14ac:dyDescent="0.2"/>
    <row r="353" ht="17.100000000000001" customHeight="1" x14ac:dyDescent="0.2"/>
    <row r="354" ht="17.100000000000001" customHeight="1" x14ac:dyDescent="0.2"/>
    <row r="355" ht="17.100000000000001" customHeight="1" x14ac:dyDescent="0.2"/>
    <row r="356" ht="17.100000000000001" customHeight="1" x14ac:dyDescent="0.2"/>
    <row r="357" ht="17.100000000000001" customHeight="1" x14ac:dyDescent="0.2"/>
    <row r="358" ht="17.100000000000001" customHeight="1" x14ac:dyDescent="0.2"/>
    <row r="359" ht="17.100000000000001" customHeight="1" x14ac:dyDescent="0.2"/>
    <row r="360" ht="17.100000000000001" customHeight="1" x14ac:dyDescent="0.2"/>
    <row r="361" ht="17.100000000000001" customHeight="1" x14ac:dyDescent="0.2"/>
    <row r="362" ht="17.100000000000001" customHeight="1" x14ac:dyDescent="0.2"/>
    <row r="363" ht="17.100000000000001" customHeight="1" x14ac:dyDescent="0.2"/>
    <row r="364" ht="17.100000000000001" customHeight="1" x14ac:dyDescent="0.2"/>
    <row r="365" ht="17.100000000000001" customHeight="1" x14ac:dyDescent="0.2"/>
    <row r="366" ht="17.100000000000001" customHeight="1" x14ac:dyDescent="0.2"/>
    <row r="367" ht="17.100000000000001" customHeight="1" x14ac:dyDescent="0.2"/>
    <row r="368" ht="17.100000000000001" customHeight="1" x14ac:dyDescent="0.2"/>
    <row r="369" ht="17.100000000000001" customHeight="1" x14ac:dyDescent="0.2"/>
    <row r="370" ht="17.100000000000001" customHeight="1" x14ac:dyDescent="0.2"/>
    <row r="371" ht="17.100000000000001" customHeight="1" x14ac:dyDescent="0.2"/>
    <row r="372" ht="17.100000000000001" customHeight="1" x14ac:dyDescent="0.2"/>
    <row r="373" ht="17.100000000000001" customHeight="1" x14ac:dyDescent="0.2"/>
    <row r="374" ht="17.100000000000001" customHeight="1" x14ac:dyDescent="0.2"/>
    <row r="375" ht="17.100000000000001" customHeight="1" x14ac:dyDescent="0.2"/>
    <row r="376" ht="17.100000000000001" customHeight="1" x14ac:dyDescent="0.2"/>
    <row r="377" ht="17.100000000000001" customHeight="1" x14ac:dyDescent="0.2"/>
    <row r="378" ht="17.100000000000001" customHeight="1" x14ac:dyDescent="0.2"/>
    <row r="379" ht="17.100000000000001" customHeight="1" x14ac:dyDescent="0.2"/>
    <row r="380" ht="17.100000000000001" customHeight="1" x14ac:dyDescent="0.2"/>
    <row r="381" ht="17.100000000000001" customHeight="1" x14ac:dyDescent="0.2"/>
    <row r="382" ht="17.100000000000001" customHeight="1" x14ac:dyDescent="0.2"/>
    <row r="383" ht="17.100000000000001" customHeight="1" x14ac:dyDescent="0.2"/>
    <row r="384" ht="17.100000000000001" customHeight="1" x14ac:dyDescent="0.2"/>
    <row r="385" ht="17.100000000000001" customHeight="1" x14ac:dyDescent="0.2"/>
    <row r="386" ht="17.100000000000001" customHeight="1" x14ac:dyDescent="0.2"/>
    <row r="387" ht="17.100000000000001" customHeight="1" x14ac:dyDescent="0.2"/>
    <row r="388" ht="17.100000000000001" customHeight="1" x14ac:dyDescent="0.2"/>
    <row r="389" ht="17.100000000000001" customHeight="1" x14ac:dyDescent="0.2"/>
    <row r="390" ht="17.100000000000001" customHeight="1" x14ac:dyDescent="0.2"/>
    <row r="391" ht="17.100000000000001" customHeight="1" x14ac:dyDescent="0.2"/>
    <row r="392" ht="17.100000000000001" customHeight="1" x14ac:dyDescent="0.2"/>
    <row r="393" ht="17.100000000000001" customHeight="1" x14ac:dyDescent="0.2"/>
    <row r="394" ht="17.100000000000001" customHeight="1" x14ac:dyDescent="0.2"/>
    <row r="395" ht="17.100000000000001" customHeight="1" x14ac:dyDescent="0.2"/>
    <row r="396" ht="17.100000000000001" customHeight="1" x14ac:dyDescent="0.2"/>
    <row r="397" ht="17.100000000000001" customHeight="1" x14ac:dyDescent="0.2"/>
    <row r="398" ht="17.100000000000001" customHeight="1" x14ac:dyDescent="0.2"/>
    <row r="399" ht="17.100000000000001" customHeight="1" x14ac:dyDescent="0.2"/>
    <row r="400" ht="17.100000000000001" customHeight="1" x14ac:dyDescent="0.2"/>
    <row r="401" ht="17.100000000000001" customHeight="1" x14ac:dyDescent="0.2"/>
    <row r="402" ht="17.100000000000001" customHeight="1" x14ac:dyDescent="0.2"/>
    <row r="403" ht="17.100000000000001" customHeight="1" x14ac:dyDescent="0.2"/>
    <row r="404" ht="17.100000000000001" customHeight="1" x14ac:dyDescent="0.2"/>
    <row r="405" ht="17.100000000000001" customHeight="1" x14ac:dyDescent="0.2"/>
    <row r="406" ht="17.100000000000001" customHeight="1" x14ac:dyDescent="0.2"/>
    <row r="407" ht="17.100000000000001" customHeight="1" x14ac:dyDescent="0.2"/>
    <row r="408" ht="17.100000000000001" customHeight="1" x14ac:dyDescent="0.2"/>
    <row r="409" ht="17.100000000000001" customHeight="1" x14ac:dyDescent="0.2"/>
    <row r="410" ht="17.100000000000001" customHeight="1" x14ac:dyDescent="0.2"/>
    <row r="411" ht="17.100000000000001" customHeight="1" x14ac:dyDescent="0.2"/>
    <row r="412" ht="17.100000000000001" customHeight="1" x14ac:dyDescent="0.2"/>
    <row r="413" ht="17.100000000000001" customHeight="1" x14ac:dyDescent="0.2"/>
    <row r="414" ht="17.100000000000001" customHeight="1" x14ac:dyDescent="0.2"/>
    <row r="415" ht="17.100000000000001" customHeight="1" x14ac:dyDescent="0.2"/>
    <row r="416" ht="17.100000000000001" customHeight="1" x14ac:dyDescent="0.2"/>
    <row r="417" ht="17.100000000000001" customHeight="1" x14ac:dyDescent="0.2"/>
    <row r="418" ht="17.100000000000001" customHeight="1" x14ac:dyDescent="0.2"/>
    <row r="419" ht="17.100000000000001" customHeight="1" x14ac:dyDescent="0.2"/>
    <row r="420" ht="17.100000000000001" customHeight="1" x14ac:dyDescent="0.2"/>
    <row r="421" ht="17.100000000000001" customHeight="1" x14ac:dyDescent="0.2"/>
    <row r="422" ht="17.100000000000001" customHeight="1" x14ac:dyDescent="0.2"/>
    <row r="423" ht="17.100000000000001" customHeight="1" x14ac:dyDescent="0.2"/>
    <row r="424" ht="17.100000000000001" customHeight="1" x14ac:dyDescent="0.2"/>
    <row r="425" ht="17.100000000000001" customHeight="1" x14ac:dyDescent="0.2"/>
    <row r="426" ht="17.100000000000001" customHeight="1" x14ac:dyDescent="0.2"/>
    <row r="427" ht="17.100000000000001" customHeight="1" x14ac:dyDescent="0.2"/>
    <row r="428" ht="17.100000000000001" customHeight="1" x14ac:dyDescent="0.2"/>
    <row r="429" ht="17.100000000000001" customHeight="1" x14ac:dyDescent="0.2"/>
    <row r="430" ht="17.100000000000001" customHeight="1" x14ac:dyDescent="0.2"/>
    <row r="431" ht="17.100000000000001" customHeight="1" x14ac:dyDescent="0.2"/>
    <row r="432" ht="17.100000000000001" customHeight="1" x14ac:dyDescent="0.2"/>
    <row r="433" ht="17.100000000000001" customHeight="1" x14ac:dyDescent="0.2"/>
    <row r="434" ht="17.100000000000001" customHeight="1" x14ac:dyDescent="0.2"/>
    <row r="435" ht="17.100000000000001" customHeight="1" x14ac:dyDescent="0.2"/>
    <row r="436" ht="17.100000000000001" customHeight="1" x14ac:dyDescent="0.2"/>
    <row r="437" ht="17.100000000000001" customHeight="1" x14ac:dyDescent="0.2"/>
    <row r="438" ht="17.100000000000001" customHeight="1" x14ac:dyDescent="0.2"/>
    <row r="439" ht="17.100000000000001" customHeight="1" x14ac:dyDescent="0.2"/>
    <row r="440" ht="17.100000000000001" customHeight="1" x14ac:dyDescent="0.2"/>
    <row r="441" ht="17.100000000000001" customHeight="1" x14ac:dyDescent="0.2"/>
    <row r="442" ht="17.100000000000001" customHeight="1" x14ac:dyDescent="0.2"/>
    <row r="443" ht="17.100000000000001" customHeight="1" x14ac:dyDescent="0.2"/>
    <row r="444" ht="17.100000000000001" customHeight="1" x14ac:dyDescent="0.2"/>
    <row r="445" ht="17.100000000000001" customHeight="1" x14ac:dyDescent="0.2"/>
    <row r="446" ht="17.100000000000001" customHeight="1" x14ac:dyDescent="0.2"/>
    <row r="447" ht="17.100000000000001" customHeight="1" x14ac:dyDescent="0.2"/>
    <row r="448" ht="17.100000000000001" customHeight="1" x14ac:dyDescent="0.2"/>
    <row r="449" ht="17.100000000000001" customHeight="1" x14ac:dyDescent="0.2"/>
    <row r="450" ht="17.100000000000001" customHeight="1" x14ac:dyDescent="0.2"/>
    <row r="451" ht="17.100000000000001" customHeight="1" x14ac:dyDescent="0.2"/>
    <row r="452" ht="17.100000000000001" customHeight="1" x14ac:dyDescent="0.2"/>
    <row r="453" ht="17.100000000000001" customHeight="1" x14ac:dyDescent="0.2"/>
    <row r="454" ht="17.100000000000001" customHeight="1" x14ac:dyDescent="0.2"/>
    <row r="455" ht="17.100000000000001" customHeight="1" x14ac:dyDescent="0.2"/>
    <row r="456" ht="17.100000000000001" customHeight="1" x14ac:dyDescent="0.2"/>
    <row r="457" ht="17.100000000000001" customHeight="1" x14ac:dyDescent="0.2"/>
  </sheetData>
  <mergeCells count="57">
    <mergeCell ref="M129:O129"/>
    <mergeCell ref="M51:O51"/>
    <mergeCell ref="M156:O156"/>
    <mergeCell ref="A83:K83"/>
    <mergeCell ref="M123:O123"/>
    <mergeCell ref="A110:L110"/>
    <mergeCell ref="A136:K136"/>
    <mergeCell ref="M93:O93"/>
    <mergeCell ref="A78:K78"/>
    <mergeCell ref="A177:L177"/>
    <mergeCell ref="A169:L169"/>
    <mergeCell ref="B160:K160"/>
    <mergeCell ref="K5:K8"/>
    <mergeCell ref="B4:B8"/>
    <mergeCell ref="C5:C8"/>
    <mergeCell ref="L4:L8"/>
    <mergeCell ref="B12:K12"/>
    <mergeCell ref="C4:G4"/>
    <mergeCell ref="G5:G8"/>
    <mergeCell ref="H5:H8"/>
    <mergeCell ref="E5:E8"/>
    <mergeCell ref="F5:F8"/>
    <mergeCell ref="A96:K96"/>
    <mergeCell ref="A47:K47"/>
    <mergeCell ref="A104:L104"/>
    <mergeCell ref="B243:K243"/>
    <mergeCell ref="A260:K260"/>
    <mergeCell ref="B2:K2"/>
    <mergeCell ref="A71:K71"/>
    <mergeCell ref="B37:K37"/>
    <mergeCell ref="H4:K4"/>
    <mergeCell ref="A10:K10"/>
    <mergeCell ref="A173:B173"/>
    <mergeCell ref="B196:K196"/>
    <mergeCell ref="B227:K227"/>
    <mergeCell ref="I5:I8"/>
    <mergeCell ref="J5:J8"/>
    <mergeCell ref="A3:L3"/>
    <mergeCell ref="A35:B35"/>
    <mergeCell ref="A4:A8"/>
    <mergeCell ref="D5:D8"/>
    <mergeCell ref="A302:L302"/>
    <mergeCell ref="M298:O298"/>
    <mergeCell ref="A280:L281"/>
    <mergeCell ref="A285:B285"/>
    <mergeCell ref="B118:K118"/>
    <mergeCell ref="B120:K120"/>
    <mergeCell ref="A275:K275"/>
    <mergeCell ref="A268:K268"/>
    <mergeCell ref="B127:K127"/>
    <mergeCell ref="A296:K296"/>
    <mergeCell ref="B238:K238"/>
    <mergeCell ref="B198:K198"/>
    <mergeCell ref="A148:J148"/>
    <mergeCell ref="B141:K141"/>
    <mergeCell ref="B154:K154"/>
    <mergeCell ref="A286:K286"/>
  </mergeCells>
  <phoneticPr fontId="0" type="noConversion"/>
  <pageMargins left="0.78740157480314965" right="0.78740157480314965" top="0.59055118110236215" bottom="0.19685039370078741" header="0.51181102362204722" footer="0.15748031496062992"/>
  <pageSetup paperSize="9" firstPageNumber="10" orientation="landscape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R1230"/>
  <sheetViews>
    <sheetView zoomScale="80" zoomScaleNormal="80" workbookViewId="0">
      <pane ySplit="8" topLeftCell="A1216" activePane="bottomLeft" state="frozen"/>
      <selection pane="bottomLeft" activeCell="Q746" sqref="Q746"/>
    </sheetView>
  </sheetViews>
  <sheetFormatPr defaultRowHeight="12.75" x14ac:dyDescent="0.2"/>
  <cols>
    <col min="1" max="1" width="5" style="33" customWidth="1"/>
    <col min="2" max="2" width="25.140625" style="33" customWidth="1"/>
    <col min="3" max="3" width="7.140625" style="33" customWidth="1"/>
    <col min="4" max="4" width="11" style="33" customWidth="1"/>
    <col min="5" max="5" width="11.28515625" style="33" customWidth="1"/>
    <col min="6" max="6" width="13.7109375" style="33" customWidth="1"/>
    <col min="7" max="7" width="14.42578125" style="33" customWidth="1"/>
    <col min="8" max="8" width="16.28515625" style="33" customWidth="1"/>
    <col min="9" max="9" width="15" style="33" customWidth="1"/>
    <col min="10" max="10" width="15.85546875" style="33" customWidth="1"/>
    <col min="11" max="11" width="10.28515625" style="33" customWidth="1"/>
    <col min="12" max="12" width="38.7109375" style="33" customWidth="1"/>
    <col min="13" max="13" width="38.42578125" style="33" customWidth="1"/>
    <col min="14" max="14" width="37.7109375" style="33" customWidth="1"/>
    <col min="15" max="15" width="34.28515625" style="33" customWidth="1"/>
    <col min="16" max="16384" width="9.140625" style="33"/>
  </cols>
  <sheetData>
    <row r="2" spans="1:15" ht="40.5" customHeight="1" x14ac:dyDescent="0.45">
      <c r="B2" s="1227" t="s">
        <v>1370</v>
      </c>
      <c r="C2" s="1227"/>
      <c r="D2" s="1095"/>
      <c r="E2" s="1095"/>
      <c r="F2" s="1095"/>
      <c r="G2" s="1095"/>
      <c r="H2" s="1095"/>
      <c r="I2" s="1095"/>
      <c r="J2" s="1095"/>
    </row>
    <row r="3" spans="1:15" s="324" customFormat="1" ht="18.75" customHeight="1" x14ac:dyDescent="0.25">
      <c r="A3" s="323"/>
      <c r="B3" s="323"/>
      <c r="C3" s="323"/>
      <c r="D3" s="323"/>
      <c r="E3" s="323"/>
      <c r="F3" s="323"/>
      <c r="G3" s="323"/>
      <c r="H3" s="323"/>
      <c r="I3" s="323"/>
      <c r="J3" s="323"/>
      <c r="K3" s="323"/>
    </row>
    <row r="4" spans="1:15" ht="36.75" customHeight="1" x14ac:dyDescent="0.25">
      <c r="A4" s="439" t="s">
        <v>3</v>
      </c>
      <c r="B4" s="1235" t="s">
        <v>350</v>
      </c>
      <c r="C4" s="1228" t="s">
        <v>272</v>
      </c>
      <c r="D4" s="1304"/>
      <c r="E4" s="1304"/>
      <c r="F4" s="1305"/>
      <c r="G4" s="1228" t="s">
        <v>273</v>
      </c>
      <c r="H4" s="1229"/>
      <c r="I4" s="1229"/>
      <c r="J4" s="1229"/>
      <c r="K4" s="1256" t="s">
        <v>290</v>
      </c>
      <c r="L4" s="1292" t="s">
        <v>291</v>
      </c>
      <c r="M4" s="1293"/>
      <c r="N4" s="1292" t="s">
        <v>292</v>
      </c>
      <c r="O4" s="1293"/>
    </row>
    <row r="5" spans="1:15" ht="15" x14ac:dyDescent="0.25">
      <c r="A5" s="440"/>
      <c r="B5" s="1236"/>
      <c r="C5" s="1235" t="s">
        <v>41</v>
      </c>
      <c r="D5" s="1235" t="s">
        <v>344</v>
      </c>
      <c r="E5" s="1235" t="s">
        <v>345</v>
      </c>
      <c r="F5" s="1235" t="s">
        <v>346</v>
      </c>
      <c r="G5" s="1235" t="s">
        <v>347</v>
      </c>
      <c r="H5" s="1232" t="s">
        <v>927</v>
      </c>
      <c r="I5" s="1235" t="s">
        <v>348</v>
      </c>
      <c r="J5" s="1306" t="s">
        <v>53</v>
      </c>
      <c r="K5" s="1256"/>
      <c r="L5" s="1257" t="s">
        <v>349</v>
      </c>
      <c r="M5" s="1257" t="s">
        <v>926</v>
      </c>
      <c r="N5" s="1257" t="s">
        <v>349</v>
      </c>
      <c r="O5" s="1257" t="s">
        <v>926</v>
      </c>
    </row>
    <row r="6" spans="1:15" ht="15" x14ac:dyDescent="0.25">
      <c r="A6" s="440"/>
      <c r="B6" s="1236"/>
      <c r="C6" s="1236"/>
      <c r="D6" s="1236"/>
      <c r="E6" s="1236"/>
      <c r="F6" s="1236"/>
      <c r="G6" s="1236"/>
      <c r="H6" s="1233"/>
      <c r="I6" s="1236"/>
      <c r="J6" s="1307"/>
      <c r="K6" s="1256"/>
      <c r="L6" s="1258"/>
      <c r="M6" s="1258"/>
      <c r="N6" s="1258"/>
      <c r="O6" s="1258"/>
    </row>
    <row r="7" spans="1:15" ht="30" customHeight="1" x14ac:dyDescent="0.25">
      <c r="A7" s="441"/>
      <c r="B7" s="1237"/>
      <c r="C7" s="1237"/>
      <c r="D7" s="1237"/>
      <c r="E7" s="1237"/>
      <c r="F7" s="1237"/>
      <c r="G7" s="1237"/>
      <c r="H7" s="1234"/>
      <c r="I7" s="1237"/>
      <c r="J7" s="1308"/>
      <c r="K7" s="1256"/>
      <c r="L7" s="1259"/>
      <c r="M7" s="1259"/>
      <c r="N7" s="1259"/>
      <c r="O7" s="1259"/>
    </row>
    <row r="8" spans="1:15" ht="15.75" x14ac:dyDescent="0.25">
      <c r="A8" s="54"/>
      <c r="B8" s="55"/>
      <c r="C8" s="55"/>
      <c r="D8" s="55"/>
      <c r="E8" s="55"/>
      <c r="F8" s="55"/>
      <c r="G8" s="55"/>
      <c r="H8" s="55"/>
      <c r="I8" s="55"/>
      <c r="J8" s="56"/>
      <c r="K8" s="106"/>
    </row>
    <row r="9" spans="1:15" ht="17.100000000000001" customHeight="1" x14ac:dyDescent="0.25">
      <c r="A9" s="58" t="s">
        <v>4</v>
      </c>
      <c r="B9" s="58" t="s">
        <v>72</v>
      </c>
      <c r="C9" s="58" t="s">
        <v>343</v>
      </c>
      <c r="D9" s="58" t="s">
        <v>74</v>
      </c>
      <c r="E9" s="58" t="s">
        <v>75</v>
      </c>
      <c r="F9" s="58" t="s">
        <v>76</v>
      </c>
      <c r="G9" s="58" t="s">
        <v>77</v>
      </c>
      <c r="H9" s="58" t="s">
        <v>78</v>
      </c>
      <c r="I9" s="58" t="s">
        <v>79</v>
      </c>
      <c r="J9" s="58" t="s">
        <v>80</v>
      </c>
      <c r="K9" s="58" t="s">
        <v>81</v>
      </c>
      <c r="L9" s="107" t="s">
        <v>82</v>
      </c>
      <c r="M9" s="107" t="s">
        <v>83</v>
      </c>
      <c r="N9" s="107" t="s">
        <v>351</v>
      </c>
      <c r="O9" s="107" t="s">
        <v>352</v>
      </c>
    </row>
    <row r="10" spans="1:15" ht="28.5" customHeight="1" x14ac:dyDescent="0.45">
      <c r="A10" s="59"/>
      <c r="B10" s="1230" t="s">
        <v>271</v>
      </c>
      <c r="C10" s="1230"/>
      <c r="D10" s="1231"/>
      <c r="E10" s="1231"/>
      <c r="F10" s="1231"/>
      <c r="G10" s="1231"/>
      <c r="H10" s="1231"/>
      <c r="I10" s="1231"/>
      <c r="J10" s="1231"/>
      <c r="K10" s="60"/>
    </row>
    <row r="11" spans="1:15" ht="9.75" customHeight="1" x14ac:dyDescent="0.25">
      <c r="A11" s="59"/>
      <c r="B11" s="316"/>
      <c r="C11" s="316"/>
      <c r="D11" s="316"/>
      <c r="E11" s="316"/>
      <c r="F11" s="316"/>
      <c r="G11" s="316"/>
      <c r="H11" s="316"/>
      <c r="I11" s="316"/>
      <c r="J11" s="316"/>
      <c r="K11" s="294"/>
    </row>
    <row r="12" spans="1:15" ht="27" customHeight="1" x14ac:dyDescent="0.3">
      <c r="A12" s="61"/>
      <c r="B12" s="1114" t="s">
        <v>1317</v>
      </c>
      <c r="C12" s="1114"/>
      <c r="D12" s="1092"/>
      <c r="E12" s="1092"/>
      <c r="F12" s="1092"/>
      <c r="G12" s="1092"/>
      <c r="H12" s="1092"/>
      <c r="I12" s="1092"/>
      <c r="J12" s="1092"/>
      <c r="K12" s="312"/>
    </row>
    <row r="13" spans="1:15" ht="3.75" customHeight="1" x14ac:dyDescent="0.25">
      <c r="A13" s="61"/>
      <c r="K13" s="312"/>
    </row>
    <row r="14" spans="1:15" ht="4.5" customHeight="1" x14ac:dyDescent="0.25">
      <c r="A14" s="59"/>
      <c r="B14" s="316"/>
      <c r="C14" s="316"/>
      <c r="D14" s="316"/>
      <c r="E14" s="316"/>
      <c r="F14" s="316"/>
      <c r="G14" s="316"/>
      <c r="H14" s="316"/>
      <c r="I14" s="316"/>
      <c r="J14" s="316"/>
      <c r="K14" s="294"/>
    </row>
    <row r="15" spans="1:15" ht="24" customHeight="1" x14ac:dyDescent="0.3">
      <c r="A15" s="1097" t="s">
        <v>172</v>
      </c>
      <c r="B15" s="1093"/>
      <c r="C15" s="1093"/>
      <c r="D15" s="1093"/>
      <c r="E15" s="1093"/>
      <c r="F15" s="1093"/>
      <c r="G15" s="1093"/>
      <c r="H15" s="1093"/>
      <c r="I15" s="1093"/>
      <c r="J15" s="1093"/>
      <c r="K15" s="312"/>
    </row>
    <row r="16" spans="1:15" ht="6" customHeight="1" x14ac:dyDescent="0.25">
      <c r="A16" s="61"/>
      <c r="K16" s="312"/>
    </row>
    <row r="17" spans="1:15" ht="60.75" customHeight="1" x14ac:dyDescent="0.2">
      <c r="A17" s="111">
        <v>1</v>
      </c>
      <c r="B17" s="204" t="s">
        <v>353</v>
      </c>
      <c r="C17" s="401">
        <v>1</v>
      </c>
      <c r="D17" s="482">
        <v>4</v>
      </c>
      <c r="E17" s="482">
        <v>173</v>
      </c>
      <c r="F17" s="482">
        <v>2</v>
      </c>
      <c r="G17" s="481">
        <v>11.24</v>
      </c>
      <c r="H17" s="481">
        <v>5.6</v>
      </c>
      <c r="I17" s="481">
        <v>18.25</v>
      </c>
      <c r="J17" s="481">
        <f>I17+H17+G17</f>
        <v>35.090000000000003</v>
      </c>
      <c r="K17" s="111">
        <v>5</v>
      </c>
      <c r="L17" s="110"/>
      <c r="M17" s="310" t="s">
        <v>356</v>
      </c>
      <c r="N17" s="110"/>
      <c r="O17" s="110"/>
    </row>
    <row r="18" spans="1:15" ht="93" customHeight="1" x14ac:dyDescent="0.2">
      <c r="A18" s="111">
        <v>2</v>
      </c>
      <c r="B18" s="204" t="s">
        <v>412</v>
      </c>
      <c r="C18" s="401" t="s">
        <v>274</v>
      </c>
      <c r="D18" s="482">
        <v>45</v>
      </c>
      <c r="E18" s="482">
        <v>5470</v>
      </c>
      <c r="F18" s="482">
        <v>103</v>
      </c>
      <c r="G18" s="481">
        <v>369</v>
      </c>
      <c r="H18" s="481">
        <v>239</v>
      </c>
      <c r="I18" s="481">
        <v>15</v>
      </c>
      <c r="J18" s="481">
        <v>623</v>
      </c>
      <c r="K18" s="111">
        <v>43</v>
      </c>
      <c r="L18" s="111"/>
      <c r="M18" s="310" t="s">
        <v>1209</v>
      </c>
      <c r="N18" s="111"/>
      <c r="O18" s="111"/>
    </row>
    <row r="19" spans="1:15" ht="30.75" customHeight="1" x14ac:dyDescent="0.2">
      <c r="A19" s="111">
        <v>3</v>
      </c>
      <c r="B19" s="204" t="s">
        <v>360</v>
      </c>
      <c r="C19" s="401" t="s">
        <v>274</v>
      </c>
      <c r="D19" s="338">
        <v>11</v>
      </c>
      <c r="E19" s="338">
        <v>840</v>
      </c>
      <c r="F19" s="338">
        <v>30</v>
      </c>
      <c r="G19" s="473">
        <v>36</v>
      </c>
      <c r="H19" s="473">
        <v>25</v>
      </c>
      <c r="I19" s="473">
        <v>6</v>
      </c>
      <c r="J19" s="473">
        <v>67</v>
      </c>
      <c r="K19" s="111">
        <v>11</v>
      </c>
      <c r="L19" s="111"/>
      <c r="M19" s="310" t="s">
        <v>357</v>
      </c>
      <c r="N19" s="111"/>
      <c r="O19" s="111"/>
    </row>
    <row r="20" spans="1:15" ht="57.75" customHeight="1" x14ac:dyDescent="0.2">
      <c r="A20" s="111">
        <v>4</v>
      </c>
      <c r="B20" s="204" t="s">
        <v>361</v>
      </c>
      <c r="C20" s="401" t="s">
        <v>274</v>
      </c>
      <c r="D20" s="482">
        <v>9</v>
      </c>
      <c r="E20" s="482">
        <v>183</v>
      </c>
      <c r="F20" s="482">
        <v>3</v>
      </c>
      <c r="G20" s="481">
        <v>21.61</v>
      </c>
      <c r="H20" s="481">
        <v>32.9</v>
      </c>
      <c r="I20" s="481">
        <v>98.1</v>
      </c>
      <c r="J20" s="481">
        <v>152.61000000000001</v>
      </c>
      <c r="K20" s="111">
        <v>15</v>
      </c>
      <c r="L20" s="111"/>
      <c r="M20" s="310" t="s">
        <v>354</v>
      </c>
      <c r="N20" s="111"/>
      <c r="O20" s="111"/>
    </row>
    <row r="21" spans="1:15" ht="63.75" customHeight="1" x14ac:dyDescent="0.2">
      <c r="A21" s="111">
        <v>5</v>
      </c>
      <c r="B21" s="204" t="s">
        <v>362</v>
      </c>
      <c r="C21" s="401" t="s">
        <v>274</v>
      </c>
      <c r="D21" s="482">
        <v>17</v>
      </c>
      <c r="E21" s="482">
        <v>1010</v>
      </c>
      <c r="F21" s="482">
        <v>54</v>
      </c>
      <c r="G21" s="481">
        <v>43</v>
      </c>
      <c r="H21" s="481">
        <v>156</v>
      </c>
      <c r="I21" s="481">
        <v>54</v>
      </c>
      <c r="J21" s="481">
        <v>253</v>
      </c>
      <c r="K21" s="111">
        <v>17</v>
      </c>
      <c r="L21" s="111"/>
      <c r="M21" s="310" t="s">
        <v>355</v>
      </c>
      <c r="N21" s="111"/>
      <c r="O21" s="111"/>
    </row>
    <row r="22" spans="1:15" ht="63" customHeight="1" x14ac:dyDescent="0.2">
      <c r="A22" s="111">
        <v>6</v>
      </c>
      <c r="B22" s="204" t="s">
        <v>363</v>
      </c>
      <c r="C22" s="401" t="s">
        <v>274</v>
      </c>
      <c r="D22" s="482">
        <v>16</v>
      </c>
      <c r="E22" s="482">
        <v>257</v>
      </c>
      <c r="F22" s="338" t="s">
        <v>274</v>
      </c>
      <c r="G22" s="481">
        <v>10.7</v>
      </c>
      <c r="H22" s="473" t="s">
        <v>274</v>
      </c>
      <c r="I22" s="481">
        <v>19.149999999999999</v>
      </c>
      <c r="J22" s="481">
        <v>29.85</v>
      </c>
      <c r="K22" s="111">
        <v>16</v>
      </c>
      <c r="L22" s="111"/>
      <c r="M22" s="310" t="s">
        <v>358</v>
      </c>
      <c r="N22" s="111"/>
      <c r="O22" s="111"/>
    </row>
    <row r="23" spans="1:15" ht="19.5" customHeight="1" x14ac:dyDescent="0.2">
      <c r="A23" s="1238" t="s">
        <v>101</v>
      </c>
      <c r="B23" s="1239"/>
      <c r="C23" s="821">
        <f>SUM(C17:C22)</f>
        <v>1</v>
      </c>
      <c r="D23" s="822">
        <f>D17+D18+D19+D20+D21+D22</f>
        <v>102</v>
      </c>
      <c r="E23" s="822">
        <f>E17+E18+E19+E20+E21+E22</f>
        <v>7933</v>
      </c>
      <c r="F23" s="822">
        <f>F17+F18+F19+F20+F21</f>
        <v>192</v>
      </c>
      <c r="G23" s="491">
        <f>G17+G18+G19+G20+G21+G22</f>
        <v>491.55</v>
      </c>
      <c r="H23" s="491">
        <f>H17+H18+H19+H20+H21</f>
        <v>458.5</v>
      </c>
      <c r="I23" s="491">
        <f>I17+I18+I19+I20+I21+I22</f>
        <v>210.5</v>
      </c>
      <c r="J23" s="491">
        <f>J17+J18+J19+J20+J21+J22</f>
        <v>1160.55</v>
      </c>
      <c r="K23" s="492">
        <f>K17+K18+K19+K20+K21+K22</f>
        <v>107</v>
      </c>
      <c r="L23" s="493"/>
      <c r="M23" s="494"/>
      <c r="N23" s="134"/>
      <c r="O23" s="134"/>
    </row>
    <row r="24" spans="1:15" ht="9.9499999999999993" customHeight="1" x14ac:dyDescent="0.25">
      <c r="A24" s="53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112"/>
      <c r="M24" s="112"/>
      <c r="N24" s="112"/>
      <c r="O24" s="112"/>
    </row>
    <row r="25" spans="1:15" ht="24" customHeight="1" x14ac:dyDescent="0.3">
      <c r="A25" s="1097" t="s">
        <v>173</v>
      </c>
      <c r="B25" s="1111"/>
      <c r="C25" s="1111"/>
      <c r="D25" s="1111"/>
      <c r="E25" s="1111"/>
      <c r="F25" s="1111"/>
      <c r="G25" s="1111"/>
      <c r="H25" s="1111"/>
      <c r="I25" s="1111"/>
      <c r="J25" s="1111"/>
      <c r="K25" s="113"/>
      <c r="L25" s="112"/>
      <c r="M25" s="112"/>
      <c r="N25" s="112"/>
      <c r="O25" s="112"/>
    </row>
    <row r="26" spans="1:15" ht="9.9499999999999993" customHeight="1" x14ac:dyDescent="0.25">
      <c r="A26" s="53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112"/>
      <c r="M26" s="112"/>
      <c r="N26" s="112"/>
      <c r="O26" s="112"/>
    </row>
    <row r="27" spans="1:15" ht="88.5" customHeight="1" x14ac:dyDescent="0.2">
      <c r="A27" s="495">
        <v>1</v>
      </c>
      <c r="B27" s="523" t="s">
        <v>1224</v>
      </c>
      <c r="C27" s="480">
        <v>1</v>
      </c>
      <c r="D27" s="327">
        <v>42</v>
      </c>
      <c r="E27" s="201" t="s">
        <v>274</v>
      </c>
      <c r="F27" s="201" t="s">
        <v>274</v>
      </c>
      <c r="G27" s="201" t="s">
        <v>274</v>
      </c>
      <c r="H27" s="201" t="s">
        <v>274</v>
      </c>
      <c r="I27" s="108">
        <v>35603.795100000003</v>
      </c>
      <c r="J27" s="108">
        <f>I27</f>
        <v>35603.795100000003</v>
      </c>
      <c r="K27" s="327">
        <v>7</v>
      </c>
      <c r="L27" s="202" t="s">
        <v>1046</v>
      </c>
      <c r="M27" s="135" t="s">
        <v>1047</v>
      </c>
      <c r="N27" s="108"/>
      <c r="O27" s="109"/>
    </row>
    <row r="28" spans="1:15" ht="43.5" customHeight="1" x14ac:dyDescent="0.2">
      <c r="A28" s="524">
        <v>2</v>
      </c>
      <c r="B28" s="525" t="s">
        <v>1327</v>
      </c>
      <c r="C28" s="480">
        <v>1</v>
      </c>
      <c r="D28" s="518">
        <v>1</v>
      </c>
      <c r="E28" s="201" t="s">
        <v>274</v>
      </c>
      <c r="F28" s="201" t="s">
        <v>274</v>
      </c>
      <c r="G28" s="201" t="s">
        <v>274</v>
      </c>
      <c r="H28" s="201" t="s">
        <v>274</v>
      </c>
      <c r="I28" s="203">
        <v>2807.0794000000001</v>
      </c>
      <c r="J28" s="203">
        <v>2807.0794000000001</v>
      </c>
      <c r="K28" s="518">
        <v>2</v>
      </c>
      <c r="L28" s="526" t="s">
        <v>364</v>
      </c>
      <c r="M28" s="203"/>
      <c r="N28" s="108"/>
      <c r="O28" s="109"/>
    </row>
    <row r="29" spans="1:15" ht="64.5" customHeight="1" x14ac:dyDescent="0.2">
      <c r="A29" s="524">
        <v>3</v>
      </c>
      <c r="B29" s="527" t="s">
        <v>1328</v>
      </c>
      <c r="C29" s="480">
        <v>1</v>
      </c>
      <c r="D29" s="518">
        <v>1</v>
      </c>
      <c r="E29" s="201" t="s">
        <v>274</v>
      </c>
      <c r="F29" s="201" t="s">
        <v>274</v>
      </c>
      <c r="G29" s="201" t="s">
        <v>274</v>
      </c>
      <c r="H29" s="201" t="s">
        <v>274</v>
      </c>
      <c r="I29" s="203">
        <v>7403.4183000000003</v>
      </c>
      <c r="J29" s="203">
        <f>SUM(I29)</f>
        <v>7403.4183000000003</v>
      </c>
      <c r="K29" s="518">
        <v>4</v>
      </c>
      <c r="L29" s="202" t="s">
        <v>1225</v>
      </c>
      <c r="M29" s="108"/>
      <c r="N29" s="108"/>
      <c r="O29" s="109"/>
    </row>
    <row r="30" spans="1:15" ht="19.5" customHeight="1" x14ac:dyDescent="0.2">
      <c r="A30" s="528"/>
      <c r="B30" s="529" t="s">
        <v>101</v>
      </c>
      <c r="C30" s="516">
        <f>SUM(C27:C29)</f>
        <v>3</v>
      </c>
      <c r="D30" s="496">
        <f>SUM(D27:D29)</f>
        <v>44</v>
      </c>
      <c r="E30" s="497" t="s">
        <v>274</v>
      </c>
      <c r="F30" s="497" t="s">
        <v>274</v>
      </c>
      <c r="G30" s="497" t="s">
        <v>274</v>
      </c>
      <c r="H30" s="497" t="s">
        <v>274</v>
      </c>
      <c r="I30" s="498">
        <f>SUM(I27:I29)</f>
        <v>45814.292800000003</v>
      </c>
      <c r="J30" s="498">
        <f>SUM(J27:J29)</f>
        <v>45814.292800000003</v>
      </c>
      <c r="K30" s="496">
        <f>SUM(K27:K29)</f>
        <v>13</v>
      </c>
    </row>
    <row r="31" spans="1:15" ht="15" customHeight="1" x14ac:dyDescent="0.25">
      <c r="A31" s="61"/>
      <c r="K31" s="312"/>
    </row>
    <row r="32" spans="1:15" ht="24" customHeight="1" x14ac:dyDescent="0.3">
      <c r="A32" s="1097" t="s">
        <v>174</v>
      </c>
      <c r="B32" s="1095"/>
      <c r="C32" s="1095"/>
      <c r="D32" s="1095"/>
      <c r="E32" s="1095"/>
      <c r="F32" s="1095"/>
      <c r="G32" s="1095"/>
      <c r="H32" s="1095"/>
      <c r="I32" s="1095"/>
      <c r="J32" s="1095"/>
      <c r="K32" s="312"/>
    </row>
    <row r="33" spans="1:16" ht="9.9499999999999993" customHeight="1" x14ac:dyDescent="0.25">
      <c r="A33" s="62"/>
      <c r="K33" s="312"/>
    </row>
    <row r="34" spans="1:16" ht="31.5" customHeight="1" x14ac:dyDescent="0.2">
      <c r="A34" s="136">
        <v>1</v>
      </c>
      <c r="B34" s="139" t="s">
        <v>113</v>
      </c>
      <c r="C34" s="136" t="s">
        <v>274</v>
      </c>
      <c r="D34" s="136">
        <v>2</v>
      </c>
      <c r="E34" s="136" t="s">
        <v>274</v>
      </c>
      <c r="F34" s="136">
        <v>2</v>
      </c>
      <c r="G34" s="543" t="s">
        <v>274</v>
      </c>
      <c r="H34" s="548">
        <v>39.200000000000003</v>
      </c>
      <c r="I34" s="548" t="s">
        <v>274</v>
      </c>
      <c r="J34" s="548">
        <v>39.200000000000003</v>
      </c>
      <c r="K34" s="549">
        <v>2</v>
      </c>
      <c r="L34" s="137" t="s">
        <v>428</v>
      </c>
      <c r="M34" s="136"/>
      <c r="N34" s="136"/>
      <c r="O34" s="136"/>
    </row>
    <row r="35" spans="1:16" ht="18" customHeight="1" x14ac:dyDescent="0.2">
      <c r="A35" s="138"/>
      <c r="B35" s="550" t="s">
        <v>426</v>
      </c>
      <c r="C35" s="136" t="s">
        <v>274</v>
      </c>
      <c r="D35" s="139">
        <f>SUM(D34:D34)</f>
        <v>2</v>
      </c>
      <c r="E35" s="139" t="s">
        <v>274</v>
      </c>
      <c r="F35" s="139">
        <f>SUM(F34:F34)</f>
        <v>2</v>
      </c>
      <c r="G35" s="547" t="s">
        <v>274</v>
      </c>
      <c r="H35" s="547">
        <f>SUM(H34:H34)</f>
        <v>39.200000000000003</v>
      </c>
      <c r="I35" s="547" t="s">
        <v>274</v>
      </c>
      <c r="J35" s="547">
        <f>SUM(J34:J34)</f>
        <v>39.200000000000003</v>
      </c>
      <c r="K35" s="139">
        <f>SUM(K34:K34)</f>
        <v>2</v>
      </c>
      <c r="L35" s="140"/>
      <c r="M35" s="140"/>
      <c r="N35" s="140"/>
      <c r="O35" s="138"/>
    </row>
    <row r="36" spans="1:16" ht="9.9499999999999993" customHeight="1" x14ac:dyDescent="0.25">
      <c r="A36" s="59"/>
      <c r="B36" s="316"/>
      <c r="C36" s="316"/>
      <c r="D36" s="316"/>
      <c r="E36" s="316"/>
      <c r="F36" s="316"/>
      <c r="G36" s="316"/>
      <c r="H36" s="316"/>
      <c r="I36" s="316"/>
      <c r="J36" s="316"/>
      <c r="K36" s="294"/>
    </row>
    <row r="37" spans="1:16" ht="24" customHeight="1" x14ac:dyDescent="0.3">
      <c r="A37" s="810"/>
      <c r="B37" s="1216" t="s">
        <v>176</v>
      </c>
      <c r="C37" s="1216"/>
      <c r="D37" s="1217"/>
      <c r="E37" s="1217"/>
      <c r="F37" s="1217"/>
      <c r="G37" s="1217"/>
      <c r="H37" s="1217"/>
      <c r="I37" s="1217"/>
      <c r="J37" s="1217"/>
      <c r="K37" s="811"/>
    </row>
    <row r="38" spans="1:16" ht="10.5" customHeight="1" x14ac:dyDescent="0.25">
      <c r="A38" s="812"/>
      <c r="B38" s="813"/>
      <c r="C38" s="813"/>
      <c r="D38" s="814"/>
      <c r="E38" s="814"/>
      <c r="F38" s="814"/>
      <c r="G38" s="814"/>
      <c r="H38" s="814"/>
      <c r="I38" s="814"/>
      <c r="J38" s="815"/>
      <c r="K38" s="811"/>
    </row>
    <row r="39" spans="1:16" ht="120" customHeight="1" x14ac:dyDescent="0.2">
      <c r="A39" s="204">
        <v>1</v>
      </c>
      <c r="B39" s="328" t="s">
        <v>439</v>
      </c>
      <c r="C39" s="328" t="s">
        <v>274</v>
      </c>
      <c r="D39" s="328">
        <v>15</v>
      </c>
      <c r="E39" s="328" t="s">
        <v>274</v>
      </c>
      <c r="F39" s="328" t="s">
        <v>274</v>
      </c>
      <c r="G39" s="328" t="s">
        <v>274</v>
      </c>
      <c r="H39" s="328" t="s">
        <v>274</v>
      </c>
      <c r="I39" s="816">
        <v>33.299999999999997</v>
      </c>
      <c r="J39" s="816">
        <v>33.299999999999997</v>
      </c>
      <c r="K39" s="328">
        <v>15</v>
      </c>
      <c r="L39" s="329"/>
      <c r="M39" s="329" t="s">
        <v>440</v>
      </c>
      <c r="N39" s="57"/>
      <c r="O39" s="57"/>
    </row>
    <row r="40" spans="1:16" ht="64.5" customHeight="1" x14ac:dyDescent="0.2">
      <c r="A40" s="566">
        <v>2</v>
      </c>
      <c r="B40" s="566" t="s">
        <v>441</v>
      </c>
      <c r="C40" s="328" t="s">
        <v>274</v>
      </c>
      <c r="D40" s="566">
        <v>3</v>
      </c>
      <c r="E40" s="566" t="s">
        <v>274</v>
      </c>
      <c r="F40" s="566" t="s">
        <v>274</v>
      </c>
      <c r="G40" s="566" t="s">
        <v>274</v>
      </c>
      <c r="H40" s="566" t="s">
        <v>274</v>
      </c>
      <c r="I40" s="817">
        <v>11.97</v>
      </c>
      <c r="J40" s="817">
        <v>11.97</v>
      </c>
      <c r="K40" s="566">
        <v>3</v>
      </c>
      <c r="L40" s="205"/>
      <c r="M40" s="330" t="s">
        <v>442</v>
      </c>
      <c r="N40" s="57"/>
      <c r="O40" s="57"/>
    </row>
    <row r="41" spans="1:16" ht="66.75" customHeight="1" x14ac:dyDescent="0.2">
      <c r="A41" s="566">
        <v>3</v>
      </c>
      <c r="B41" s="566" t="s">
        <v>443</v>
      </c>
      <c r="C41" s="328" t="s">
        <v>274</v>
      </c>
      <c r="D41" s="566">
        <v>4</v>
      </c>
      <c r="E41" s="566" t="s">
        <v>274</v>
      </c>
      <c r="F41" s="566" t="s">
        <v>274</v>
      </c>
      <c r="G41" s="566" t="s">
        <v>274</v>
      </c>
      <c r="H41" s="566" t="s">
        <v>274</v>
      </c>
      <c r="I41" s="817">
        <v>14.4</v>
      </c>
      <c r="J41" s="817">
        <v>14.4</v>
      </c>
      <c r="K41" s="566">
        <v>4</v>
      </c>
      <c r="L41" s="205"/>
      <c r="M41" s="310" t="s">
        <v>444</v>
      </c>
      <c r="N41" s="57"/>
      <c r="O41" s="57"/>
    </row>
    <row r="42" spans="1:16" ht="21.75" customHeight="1" x14ac:dyDescent="0.3">
      <c r="A42" s="1282" t="s">
        <v>137</v>
      </c>
      <c r="B42" s="1283"/>
      <c r="C42" s="818" t="s">
        <v>274</v>
      </c>
      <c r="D42" s="577">
        <f>SUM(D39:D41)</f>
        <v>22</v>
      </c>
      <c r="E42" s="513" t="s">
        <v>274</v>
      </c>
      <c r="F42" s="513" t="s">
        <v>274</v>
      </c>
      <c r="G42" s="513" t="s">
        <v>274</v>
      </c>
      <c r="H42" s="513" t="s">
        <v>274</v>
      </c>
      <c r="I42" s="489">
        <f>SUM(I39:I41)</f>
        <v>59.669999999999995</v>
      </c>
      <c r="J42" s="490">
        <f>SUM(J39:J41)</f>
        <v>59.669999999999995</v>
      </c>
      <c r="K42" s="331">
        <f>SUM(K39:K41)</f>
        <v>22</v>
      </c>
      <c r="L42" s="206"/>
    </row>
    <row r="43" spans="1:16" ht="9.9499999999999993" customHeight="1" x14ac:dyDescent="0.25">
      <c r="A43" s="61"/>
      <c r="K43" s="312"/>
    </row>
    <row r="44" spans="1:16" ht="24" customHeight="1" x14ac:dyDescent="0.3">
      <c r="A44" s="61"/>
      <c r="B44" s="1094" t="s">
        <v>178</v>
      </c>
      <c r="C44" s="1094"/>
      <c r="D44" s="1095"/>
      <c r="E44" s="1095"/>
      <c r="F44" s="1095"/>
      <c r="G44" s="1095"/>
      <c r="H44" s="1095"/>
      <c r="I44" s="1095"/>
      <c r="J44" s="1095"/>
      <c r="K44" s="312"/>
    </row>
    <row r="45" spans="1:16" ht="5.25" customHeight="1" x14ac:dyDescent="0.25">
      <c r="A45" s="61"/>
      <c r="K45" s="312"/>
    </row>
    <row r="46" spans="1:16" ht="45" customHeight="1" x14ac:dyDescent="0.2">
      <c r="A46" s="566">
        <v>1</v>
      </c>
      <c r="B46" s="551" t="s">
        <v>937</v>
      </c>
      <c r="C46" s="132">
        <v>1</v>
      </c>
      <c r="D46" s="132">
        <v>4</v>
      </c>
      <c r="E46" s="132">
        <v>3460</v>
      </c>
      <c r="F46" s="507" t="s">
        <v>274</v>
      </c>
      <c r="G46" s="506">
        <v>895</v>
      </c>
      <c r="H46" s="506" t="s">
        <v>274</v>
      </c>
      <c r="I46" s="506">
        <v>58.5807</v>
      </c>
      <c r="J46" s="506">
        <v>953.58069999999998</v>
      </c>
      <c r="K46" s="207">
        <v>4</v>
      </c>
      <c r="L46" s="141"/>
      <c r="M46" s="141" t="s">
        <v>788</v>
      </c>
      <c r="N46" s="142"/>
      <c r="O46" s="1122"/>
      <c r="P46" s="1122"/>
    </row>
    <row r="47" spans="1:16" ht="60.75" customHeight="1" x14ac:dyDescent="0.25">
      <c r="A47" s="566">
        <v>2</v>
      </c>
      <c r="B47" s="551" t="s">
        <v>1243</v>
      </c>
      <c r="C47" s="132" t="s">
        <v>274</v>
      </c>
      <c r="D47" s="204">
        <v>1</v>
      </c>
      <c r="E47" s="507" t="s">
        <v>274</v>
      </c>
      <c r="F47" s="207" t="s">
        <v>274</v>
      </c>
      <c r="G47" s="506" t="s">
        <v>274</v>
      </c>
      <c r="H47" s="584" t="s">
        <v>274</v>
      </c>
      <c r="I47" s="506">
        <v>7.7</v>
      </c>
      <c r="J47" s="584">
        <f>SUM(I47:I47)</f>
        <v>7.7</v>
      </c>
      <c r="K47" s="207">
        <v>2</v>
      </c>
      <c r="L47" s="141"/>
      <c r="M47" s="141" t="s">
        <v>789</v>
      </c>
      <c r="N47" s="1002"/>
      <c r="O47" s="1001"/>
      <c r="P47" s="144"/>
    </row>
    <row r="48" spans="1:16" ht="75.75" customHeight="1" x14ac:dyDescent="0.25">
      <c r="A48" s="566">
        <v>3</v>
      </c>
      <c r="B48" s="204" t="s">
        <v>787</v>
      </c>
      <c r="C48" s="204" t="s">
        <v>274</v>
      </c>
      <c r="D48" s="111">
        <v>236</v>
      </c>
      <c r="E48" s="481">
        <v>5136.5</v>
      </c>
      <c r="F48" s="482">
        <v>65</v>
      </c>
      <c r="G48" s="332">
        <v>242</v>
      </c>
      <c r="H48" s="485">
        <v>1175.4000000000001</v>
      </c>
      <c r="I48" s="332">
        <v>449.94</v>
      </c>
      <c r="J48" s="332">
        <f>SUM(G48:I48)</f>
        <v>1867.3400000000001</v>
      </c>
      <c r="K48" s="111">
        <v>33</v>
      </c>
      <c r="L48" s="585" t="s">
        <v>1244</v>
      </c>
      <c r="M48" s="333" t="s">
        <v>790</v>
      </c>
      <c r="N48" s="310"/>
      <c r="O48" s="310"/>
      <c r="P48" s="112"/>
    </row>
    <row r="49" spans="1:16" ht="59.25" customHeight="1" x14ac:dyDescent="0.25">
      <c r="A49" s="566">
        <v>4</v>
      </c>
      <c r="B49" s="204" t="s">
        <v>792</v>
      </c>
      <c r="C49" s="204">
        <v>1</v>
      </c>
      <c r="D49" s="204">
        <v>3</v>
      </c>
      <c r="E49" s="204">
        <v>5</v>
      </c>
      <c r="F49" s="204">
        <v>3</v>
      </c>
      <c r="G49" s="332" t="s">
        <v>274</v>
      </c>
      <c r="H49" s="332">
        <v>45</v>
      </c>
      <c r="I49" s="332">
        <v>47.4</v>
      </c>
      <c r="J49" s="485">
        <v>92.4</v>
      </c>
      <c r="K49" s="111">
        <v>3</v>
      </c>
      <c r="L49" s="310"/>
      <c r="M49" s="310" t="s">
        <v>791</v>
      </c>
      <c r="N49" s="121"/>
      <c r="O49" s="143"/>
      <c r="P49" s="112"/>
    </row>
    <row r="50" spans="1:16" s="64" customFormat="1" ht="120" x14ac:dyDescent="0.25">
      <c r="A50" s="566">
        <v>5</v>
      </c>
      <c r="B50" s="132" t="s">
        <v>793</v>
      </c>
      <c r="C50" s="204">
        <v>1</v>
      </c>
      <c r="D50" s="132">
        <v>29</v>
      </c>
      <c r="E50" s="586">
        <v>5549.5</v>
      </c>
      <c r="F50" s="507">
        <v>16</v>
      </c>
      <c r="G50" s="506">
        <v>444.4</v>
      </c>
      <c r="H50" s="506">
        <v>729.1</v>
      </c>
      <c r="I50" s="332">
        <v>51.378</v>
      </c>
      <c r="J50" s="485">
        <v>1224.8779999999999</v>
      </c>
      <c r="K50" s="207">
        <v>5</v>
      </c>
      <c r="L50" s="141"/>
      <c r="M50" s="141" t="s">
        <v>794</v>
      </c>
      <c r="N50" s="141"/>
      <c r="O50" s="143"/>
      <c r="P50" s="145"/>
    </row>
    <row r="51" spans="1:16" ht="19.5" customHeight="1" x14ac:dyDescent="0.3">
      <c r="A51" s="63"/>
      <c r="B51" s="334" t="s">
        <v>101</v>
      </c>
      <c r="C51" s="335">
        <v>3</v>
      </c>
      <c r="D51" s="335">
        <f t="shared" ref="D51:K51" si="0">SUM(D46:D50)</f>
        <v>273</v>
      </c>
      <c r="E51" s="336">
        <f t="shared" si="0"/>
        <v>14151</v>
      </c>
      <c r="F51" s="336">
        <f t="shared" si="0"/>
        <v>84</v>
      </c>
      <c r="G51" s="587">
        <f t="shared" si="0"/>
        <v>1581.4</v>
      </c>
      <c r="H51" s="587">
        <f t="shared" si="0"/>
        <v>1949.5</v>
      </c>
      <c r="I51" s="587">
        <f t="shared" si="0"/>
        <v>614.99869999999999</v>
      </c>
      <c r="J51" s="587">
        <f>SUM(J46:J50)</f>
        <v>4145.8987000000006</v>
      </c>
      <c r="K51" s="336">
        <f t="shared" si="0"/>
        <v>47</v>
      </c>
    </row>
    <row r="52" spans="1:16" ht="7.5" customHeight="1" x14ac:dyDescent="0.25">
      <c r="A52" s="65"/>
      <c r="B52" s="66"/>
      <c r="C52" s="66"/>
      <c r="D52" s="66"/>
      <c r="E52" s="66"/>
      <c r="F52" s="66"/>
      <c r="G52" s="67"/>
      <c r="H52" s="67"/>
      <c r="I52" s="67"/>
      <c r="J52" s="66"/>
      <c r="K52" s="312"/>
    </row>
    <row r="53" spans="1:16" ht="24" customHeight="1" x14ac:dyDescent="0.3">
      <c r="A53" s="61"/>
      <c r="B53" s="1094" t="s">
        <v>177</v>
      </c>
      <c r="C53" s="1094"/>
      <c r="D53" s="1095"/>
      <c r="E53" s="1095"/>
      <c r="F53" s="1095"/>
      <c r="G53" s="1095"/>
      <c r="H53" s="1095"/>
      <c r="I53" s="1095"/>
      <c r="J53" s="1095"/>
      <c r="K53" s="312"/>
    </row>
    <row r="54" spans="1:16" ht="6" customHeight="1" x14ac:dyDescent="0.25">
      <c r="A54" s="61"/>
      <c r="K54" s="312"/>
    </row>
    <row r="55" spans="1:16" s="147" customFormat="1" ht="20.25" customHeight="1" x14ac:dyDescent="0.2">
      <c r="A55" s="204">
        <v>1</v>
      </c>
      <c r="B55" s="204" t="s">
        <v>946</v>
      </c>
      <c r="C55" s="338">
        <v>1</v>
      </c>
      <c r="D55" s="111">
        <v>10</v>
      </c>
      <c r="E55" s="338" t="s">
        <v>274</v>
      </c>
      <c r="F55" s="338">
        <v>1</v>
      </c>
      <c r="G55" s="338" t="s">
        <v>274</v>
      </c>
      <c r="H55" s="576">
        <v>14</v>
      </c>
      <c r="I55" s="575">
        <v>43.6</v>
      </c>
      <c r="J55" s="576">
        <f>SUM(H55:I55)</f>
        <v>57.6</v>
      </c>
      <c r="K55" s="111">
        <v>11</v>
      </c>
      <c r="L55" s="47" t="s">
        <v>496</v>
      </c>
      <c r="M55" s="47"/>
      <c r="N55" s="146"/>
      <c r="O55" s="146"/>
    </row>
    <row r="56" spans="1:16" s="147" customFormat="1" ht="16.5" customHeight="1" x14ac:dyDescent="0.2">
      <c r="A56" s="1175" t="s">
        <v>101</v>
      </c>
      <c r="B56" s="1225"/>
      <c r="C56" s="475">
        <v>1</v>
      </c>
      <c r="D56" s="68">
        <f>SUM(D55)</f>
        <v>10</v>
      </c>
      <c r="E56" s="477" t="s">
        <v>274</v>
      </c>
      <c r="F56" s="68">
        <v>1</v>
      </c>
      <c r="G56" s="477" t="s">
        <v>274</v>
      </c>
      <c r="H56" s="601">
        <v>14</v>
      </c>
      <c r="I56" s="602">
        <f>SUM(I55)</f>
        <v>43.6</v>
      </c>
      <c r="J56" s="601">
        <f>SUM(J55)</f>
        <v>57.6</v>
      </c>
      <c r="K56" s="68">
        <f>SUM(K55)</f>
        <v>11</v>
      </c>
      <c r="L56" s="208"/>
      <c r="M56" s="208"/>
      <c r="N56" s="148"/>
    </row>
    <row r="57" spans="1:16" ht="6.75" customHeight="1" x14ac:dyDescent="0.25">
      <c r="A57" s="61"/>
      <c r="K57" s="312"/>
    </row>
    <row r="58" spans="1:16" ht="24" customHeight="1" x14ac:dyDescent="0.3">
      <c r="A58" s="61"/>
      <c r="B58" s="1094" t="s">
        <v>179</v>
      </c>
      <c r="C58" s="1094"/>
      <c r="D58" s="1095"/>
      <c r="E58" s="1095"/>
      <c r="F58" s="1095"/>
      <c r="G58" s="1095"/>
      <c r="H58" s="1095"/>
      <c r="I58" s="1095"/>
      <c r="J58" s="1095"/>
      <c r="K58" s="312"/>
    </row>
    <row r="59" spans="1:16" ht="8.25" customHeight="1" x14ac:dyDescent="0.25">
      <c r="A59" s="61"/>
      <c r="K59" s="312"/>
    </row>
    <row r="60" spans="1:16" ht="151.5" customHeight="1" x14ac:dyDescent="0.2">
      <c r="A60" s="566">
        <v>1</v>
      </c>
      <c r="B60" s="566" t="s">
        <v>892</v>
      </c>
      <c r="C60" s="566" t="s">
        <v>274</v>
      </c>
      <c r="D60" s="566">
        <v>54</v>
      </c>
      <c r="E60" s="566">
        <v>63</v>
      </c>
      <c r="F60" s="566">
        <v>19</v>
      </c>
      <c r="G60" s="616">
        <v>0.13</v>
      </c>
      <c r="H60" s="616">
        <v>3.4319999999999999</v>
      </c>
      <c r="I60" s="616">
        <v>15.172000000000001</v>
      </c>
      <c r="J60" s="616">
        <v>18.734000000000002</v>
      </c>
      <c r="K60" s="50">
        <v>10</v>
      </c>
      <c r="L60" s="205"/>
      <c r="M60" s="310" t="s">
        <v>891</v>
      </c>
      <c r="N60" s="57"/>
      <c r="O60" s="57"/>
    </row>
    <row r="61" spans="1:16" ht="78.75" customHeight="1" x14ac:dyDescent="0.2">
      <c r="A61" s="569">
        <v>2</v>
      </c>
      <c r="B61" s="566" t="s">
        <v>894</v>
      </c>
      <c r="C61" s="566">
        <v>1</v>
      </c>
      <c r="D61" s="566">
        <v>41</v>
      </c>
      <c r="E61" s="566">
        <v>42</v>
      </c>
      <c r="F61" s="566">
        <v>2</v>
      </c>
      <c r="G61" s="616">
        <v>5</v>
      </c>
      <c r="H61" s="616">
        <v>1.08</v>
      </c>
      <c r="I61" s="616">
        <v>34.96</v>
      </c>
      <c r="J61" s="616">
        <v>41.04</v>
      </c>
      <c r="K61" s="50">
        <v>5</v>
      </c>
      <c r="L61" s="205"/>
      <c r="M61" s="310" t="s">
        <v>893</v>
      </c>
      <c r="N61" s="57"/>
      <c r="O61" s="57"/>
    </row>
    <row r="62" spans="1:16" ht="105" customHeight="1" x14ac:dyDescent="0.2">
      <c r="A62" s="569">
        <v>3</v>
      </c>
      <c r="B62" s="566" t="s">
        <v>895</v>
      </c>
      <c r="C62" s="566" t="s">
        <v>274</v>
      </c>
      <c r="D62" s="566">
        <v>18</v>
      </c>
      <c r="E62" s="566">
        <v>26</v>
      </c>
      <c r="F62" s="566">
        <v>1</v>
      </c>
      <c r="G62" s="616">
        <v>0.55000000000000004</v>
      </c>
      <c r="H62" s="616">
        <v>0.05</v>
      </c>
      <c r="I62" s="616">
        <v>4.3499999999999996</v>
      </c>
      <c r="J62" s="616">
        <v>4.95</v>
      </c>
      <c r="K62" s="50">
        <v>7</v>
      </c>
      <c r="L62" s="205"/>
      <c r="M62" s="310" t="s">
        <v>896</v>
      </c>
      <c r="N62" s="57"/>
      <c r="O62" s="57"/>
    </row>
    <row r="63" spans="1:16" ht="33.75" customHeight="1" x14ac:dyDescent="0.2">
      <c r="A63" s="569">
        <v>4</v>
      </c>
      <c r="B63" s="566" t="s">
        <v>897</v>
      </c>
      <c r="C63" s="566" t="s">
        <v>274</v>
      </c>
      <c r="D63" s="566">
        <v>4</v>
      </c>
      <c r="E63" s="566" t="s">
        <v>274</v>
      </c>
      <c r="F63" s="566" t="s">
        <v>274</v>
      </c>
      <c r="G63" s="616" t="s">
        <v>274</v>
      </c>
      <c r="H63" s="616" t="s">
        <v>274</v>
      </c>
      <c r="I63" s="616">
        <v>0.08</v>
      </c>
      <c r="J63" s="616">
        <v>0.08</v>
      </c>
      <c r="K63" s="50">
        <v>1</v>
      </c>
      <c r="L63" s="205"/>
      <c r="M63" s="310" t="s">
        <v>294</v>
      </c>
      <c r="N63" s="57"/>
      <c r="O63" s="57"/>
    </row>
    <row r="64" spans="1:16" ht="21.75" customHeight="1" x14ac:dyDescent="0.2">
      <c r="A64" s="569">
        <v>5</v>
      </c>
      <c r="B64" s="613" t="s">
        <v>117</v>
      </c>
      <c r="C64" s="566" t="s">
        <v>274</v>
      </c>
      <c r="D64" s="566">
        <v>9</v>
      </c>
      <c r="E64" s="566" t="s">
        <v>274</v>
      </c>
      <c r="F64" s="566" t="s">
        <v>274</v>
      </c>
      <c r="G64" s="616" t="s">
        <v>274</v>
      </c>
      <c r="H64" s="616" t="s">
        <v>274</v>
      </c>
      <c r="I64" s="616">
        <v>0.52700000000000002</v>
      </c>
      <c r="J64" s="616">
        <v>0.52700000000000002</v>
      </c>
      <c r="K64" s="50">
        <v>1</v>
      </c>
      <c r="L64" s="205"/>
      <c r="M64" s="47" t="s">
        <v>293</v>
      </c>
      <c r="N64" s="57"/>
      <c r="O64" s="57"/>
    </row>
    <row r="65" spans="1:15" ht="79.5" customHeight="1" x14ac:dyDescent="0.2">
      <c r="A65" s="569">
        <v>6</v>
      </c>
      <c r="B65" s="613" t="s">
        <v>899</v>
      </c>
      <c r="C65" s="566">
        <v>1</v>
      </c>
      <c r="D65" s="566">
        <v>46</v>
      </c>
      <c r="E65" s="566">
        <v>145</v>
      </c>
      <c r="F65" s="566">
        <v>19</v>
      </c>
      <c r="G65" s="616">
        <v>2.39</v>
      </c>
      <c r="H65" s="616">
        <v>8.4</v>
      </c>
      <c r="I65" s="616">
        <v>18.175000000000001</v>
      </c>
      <c r="J65" s="616">
        <v>28.965</v>
      </c>
      <c r="K65" s="50">
        <v>5</v>
      </c>
      <c r="L65" s="205"/>
      <c r="M65" s="47" t="s">
        <v>898</v>
      </c>
      <c r="N65" s="57"/>
      <c r="O65" s="57"/>
    </row>
    <row r="66" spans="1:15" ht="22.5" customHeight="1" x14ac:dyDescent="0.2">
      <c r="A66" s="59"/>
      <c r="B66" s="617" t="s">
        <v>101</v>
      </c>
      <c r="C66" s="618">
        <v>2</v>
      </c>
      <c r="D66" s="619">
        <f t="shared" ref="D66:K66" si="1">SUM(D60:D65)</f>
        <v>172</v>
      </c>
      <c r="E66" s="619">
        <f t="shared" si="1"/>
        <v>276</v>
      </c>
      <c r="F66" s="619">
        <f t="shared" si="1"/>
        <v>41</v>
      </c>
      <c r="G66" s="620">
        <f t="shared" si="1"/>
        <v>8.07</v>
      </c>
      <c r="H66" s="620">
        <f t="shared" si="1"/>
        <v>12.962</v>
      </c>
      <c r="I66" s="621">
        <f t="shared" si="1"/>
        <v>73.26400000000001</v>
      </c>
      <c r="J66" s="621">
        <f t="shared" si="1"/>
        <v>94.296000000000006</v>
      </c>
      <c r="K66" s="51">
        <f t="shared" si="1"/>
        <v>29</v>
      </c>
    </row>
    <row r="67" spans="1:15" ht="7.5" customHeight="1" x14ac:dyDescent="0.25">
      <c r="A67" s="59"/>
      <c r="B67" s="316"/>
      <c r="C67" s="316"/>
      <c r="D67" s="316"/>
      <c r="E67" s="316"/>
      <c r="F67" s="316"/>
      <c r="G67" s="316"/>
      <c r="H67" s="316"/>
      <c r="I67" s="316"/>
      <c r="J67" s="316"/>
      <c r="K67" s="312"/>
    </row>
    <row r="68" spans="1:15" ht="24" customHeight="1" x14ac:dyDescent="0.3">
      <c r="A68" s="61"/>
      <c r="B68" s="1224" t="s">
        <v>837</v>
      </c>
      <c r="C68" s="1224"/>
      <c r="D68" s="1190"/>
      <c r="E68" s="1190"/>
      <c r="F68" s="1190"/>
      <c r="G68" s="1190"/>
      <c r="H68" s="1190"/>
      <c r="I68" s="1190"/>
      <c r="J68" s="1190"/>
      <c r="K68" s="312"/>
    </row>
    <row r="69" spans="1:15" ht="6" customHeight="1" x14ac:dyDescent="0.25">
      <c r="A69" s="62"/>
      <c r="B69" s="34"/>
      <c r="C69" s="34"/>
      <c r="D69" s="34"/>
      <c r="E69" s="34"/>
      <c r="F69" s="34"/>
      <c r="G69" s="34"/>
      <c r="H69" s="34"/>
      <c r="I69" s="34"/>
      <c r="J69" s="34"/>
      <c r="K69" s="312"/>
    </row>
    <row r="70" spans="1:15" ht="78.75" customHeight="1" x14ac:dyDescent="0.2">
      <c r="A70" s="111">
        <v>1</v>
      </c>
      <c r="B70" s="151" t="s">
        <v>1177</v>
      </c>
      <c r="C70" s="576" t="s">
        <v>274</v>
      </c>
      <c r="D70" s="482">
        <v>72</v>
      </c>
      <c r="E70" s="482">
        <v>8440</v>
      </c>
      <c r="F70" s="482">
        <v>86</v>
      </c>
      <c r="G70" s="576">
        <v>535.19999999999993</v>
      </c>
      <c r="H70" s="576">
        <v>309.20000000000005</v>
      </c>
      <c r="I70" s="576" t="s">
        <v>274</v>
      </c>
      <c r="J70" s="576">
        <v>844.4</v>
      </c>
      <c r="K70" s="1126">
        <v>1</v>
      </c>
      <c r="L70" s="1117" t="s">
        <v>512</v>
      </c>
      <c r="M70" s="1284"/>
      <c r="N70" s="1117" t="s">
        <v>1179</v>
      </c>
      <c r="O70" s="1195"/>
    </row>
    <row r="71" spans="1:15" ht="122.25" customHeight="1" x14ac:dyDescent="0.2">
      <c r="A71" s="204">
        <v>2</v>
      </c>
      <c r="B71" s="151" t="s">
        <v>1178</v>
      </c>
      <c r="C71" s="576" t="s">
        <v>274</v>
      </c>
      <c r="D71" s="482">
        <v>248</v>
      </c>
      <c r="E71" s="482">
        <v>9714</v>
      </c>
      <c r="F71" s="482">
        <v>41</v>
      </c>
      <c r="G71" s="576">
        <v>885.16</v>
      </c>
      <c r="H71" s="576">
        <v>318.72000000000003</v>
      </c>
      <c r="I71" s="576">
        <v>198.81</v>
      </c>
      <c r="J71" s="576">
        <f>SUM(G71:I71)</f>
        <v>1402.69</v>
      </c>
      <c r="K71" s="1126"/>
      <c r="L71" s="1118"/>
      <c r="M71" s="1284"/>
      <c r="N71" s="1118"/>
      <c r="O71" s="1195"/>
    </row>
    <row r="72" spans="1:15" ht="73.5" customHeight="1" x14ac:dyDescent="0.2">
      <c r="A72" s="111">
        <v>3</v>
      </c>
      <c r="B72" s="151" t="s">
        <v>1180</v>
      </c>
      <c r="C72" s="576" t="s">
        <v>274</v>
      </c>
      <c r="D72" s="338">
        <v>99</v>
      </c>
      <c r="E72" s="338">
        <v>5356</v>
      </c>
      <c r="F72" s="338">
        <v>111</v>
      </c>
      <c r="G72" s="575">
        <v>284.7</v>
      </c>
      <c r="H72" s="575">
        <v>1126.4000000000001</v>
      </c>
      <c r="I72" s="576" t="s">
        <v>274</v>
      </c>
      <c r="J72" s="575">
        <v>1411.1000000000001</v>
      </c>
      <c r="K72" s="1126"/>
      <c r="L72" s="1118"/>
      <c r="M72" s="1284"/>
      <c r="N72" s="1118"/>
      <c r="O72" s="1195"/>
    </row>
    <row r="73" spans="1:15" ht="77.25" customHeight="1" x14ac:dyDescent="0.2">
      <c r="A73" s="204">
        <v>4</v>
      </c>
      <c r="B73" s="151" t="s">
        <v>1181</v>
      </c>
      <c r="C73" s="576" t="s">
        <v>274</v>
      </c>
      <c r="D73" s="482">
        <v>73</v>
      </c>
      <c r="E73" s="482">
        <v>1348</v>
      </c>
      <c r="F73" s="482">
        <v>60</v>
      </c>
      <c r="G73" s="576">
        <v>113</v>
      </c>
      <c r="H73" s="576">
        <v>417.9</v>
      </c>
      <c r="I73" s="576">
        <v>60</v>
      </c>
      <c r="J73" s="576">
        <v>590.9</v>
      </c>
      <c r="K73" s="1126"/>
      <c r="L73" s="1118"/>
      <c r="M73" s="1284"/>
      <c r="N73" s="1118"/>
      <c r="O73" s="1195"/>
    </row>
    <row r="74" spans="1:15" ht="17.100000000000001" customHeight="1" x14ac:dyDescent="0.2">
      <c r="A74" s="111">
        <v>5</v>
      </c>
      <c r="B74" s="149" t="s">
        <v>131</v>
      </c>
      <c r="C74" s="482">
        <v>1</v>
      </c>
      <c r="D74" s="576" t="s">
        <v>274</v>
      </c>
      <c r="E74" s="482">
        <v>170</v>
      </c>
      <c r="F74" s="576" t="s">
        <v>274</v>
      </c>
      <c r="G74" s="576">
        <v>8.4</v>
      </c>
      <c r="H74" s="576" t="s">
        <v>274</v>
      </c>
      <c r="I74" s="576">
        <v>1.6</v>
      </c>
      <c r="J74" s="576">
        <v>10</v>
      </c>
      <c r="K74" s="1126"/>
      <c r="L74" s="1118"/>
      <c r="M74" s="1284"/>
      <c r="N74" s="1118"/>
      <c r="O74" s="1195"/>
    </row>
    <row r="75" spans="1:15" ht="17.100000000000001" customHeight="1" x14ac:dyDescent="0.25">
      <c r="A75" s="111">
        <v>6</v>
      </c>
      <c r="B75" s="149" t="s">
        <v>148</v>
      </c>
      <c r="C75" s="640">
        <v>1</v>
      </c>
      <c r="D75" s="576" t="s">
        <v>274</v>
      </c>
      <c r="E75" s="576" t="s">
        <v>274</v>
      </c>
      <c r="F75" s="640">
        <v>1</v>
      </c>
      <c r="G75" s="641">
        <v>0</v>
      </c>
      <c r="H75" s="641">
        <v>2</v>
      </c>
      <c r="I75" s="641">
        <v>30</v>
      </c>
      <c r="J75" s="641">
        <v>32</v>
      </c>
      <c r="K75" s="1126"/>
      <c r="L75" s="1118"/>
      <c r="M75" s="1284"/>
      <c r="N75" s="1118"/>
      <c r="O75" s="1195"/>
    </row>
    <row r="76" spans="1:15" ht="17.100000000000001" customHeight="1" x14ac:dyDescent="0.2">
      <c r="A76" s="111">
        <v>7</v>
      </c>
      <c r="B76" s="209" t="s">
        <v>130</v>
      </c>
      <c r="C76" s="338">
        <v>1</v>
      </c>
      <c r="D76" s="576" t="s">
        <v>274</v>
      </c>
      <c r="E76" s="338">
        <v>136</v>
      </c>
      <c r="F76" s="576" t="s">
        <v>274</v>
      </c>
      <c r="G76" s="575">
        <v>6.5</v>
      </c>
      <c r="H76" s="576" t="s">
        <v>274</v>
      </c>
      <c r="I76" s="575">
        <v>3</v>
      </c>
      <c r="J76" s="575">
        <v>9.5</v>
      </c>
      <c r="K76" s="1126"/>
      <c r="L76" s="1118"/>
      <c r="M76" s="1284"/>
      <c r="N76" s="1118"/>
      <c r="O76" s="1195"/>
    </row>
    <row r="77" spans="1:15" ht="17.100000000000001" customHeight="1" x14ac:dyDescent="0.25">
      <c r="A77" s="204">
        <v>8</v>
      </c>
      <c r="B77" s="149" t="s">
        <v>132</v>
      </c>
      <c r="C77" s="640">
        <v>1</v>
      </c>
      <c r="D77" s="576" t="s">
        <v>274</v>
      </c>
      <c r="E77" s="576" t="s">
        <v>274</v>
      </c>
      <c r="F77" s="576" t="s">
        <v>274</v>
      </c>
      <c r="G77" s="576" t="s">
        <v>274</v>
      </c>
      <c r="H77" s="576" t="s">
        <v>274</v>
      </c>
      <c r="I77" s="641">
        <v>10</v>
      </c>
      <c r="J77" s="641">
        <v>10</v>
      </c>
      <c r="K77" s="1126"/>
      <c r="L77" s="1119"/>
      <c r="M77" s="1284"/>
      <c r="N77" s="1119"/>
      <c r="O77" s="1195"/>
    </row>
    <row r="78" spans="1:15" ht="21" customHeight="1" x14ac:dyDescent="0.2">
      <c r="A78" s="1226" t="s">
        <v>101</v>
      </c>
      <c r="B78" s="1226"/>
      <c r="C78" s="68">
        <v>4</v>
      </c>
      <c r="D78" s="68">
        <v>492</v>
      </c>
      <c r="E78" s="68">
        <f t="shared" ref="E78:J78" si="2">SUM(E70:E77)</f>
        <v>25164</v>
      </c>
      <c r="F78" s="68">
        <f t="shared" si="2"/>
        <v>299</v>
      </c>
      <c r="G78" s="601">
        <f t="shared" si="2"/>
        <v>1832.96</v>
      </c>
      <c r="H78" s="601">
        <f t="shared" si="2"/>
        <v>2174.2200000000003</v>
      </c>
      <c r="I78" s="601">
        <f t="shared" si="2"/>
        <v>303.41000000000003</v>
      </c>
      <c r="J78" s="601">
        <f t="shared" si="2"/>
        <v>4310.59</v>
      </c>
      <c r="K78" s="68">
        <v>1</v>
      </c>
      <c r="L78" s="110"/>
      <c r="M78" s="110"/>
      <c r="N78" s="110"/>
      <c r="O78" s="110"/>
    </row>
    <row r="79" spans="1:15" ht="7.5" customHeight="1" x14ac:dyDescent="0.3">
      <c r="A79" s="59"/>
      <c r="B79" s="69"/>
      <c r="C79" s="69"/>
      <c r="D79" s="315"/>
      <c r="E79" s="315"/>
      <c r="F79" s="315"/>
      <c r="G79" s="36"/>
      <c r="H79" s="36"/>
      <c r="I79" s="36"/>
      <c r="J79" s="36"/>
      <c r="K79" s="210"/>
    </row>
    <row r="80" spans="1:15" ht="12.75" hidden="1" customHeight="1" x14ac:dyDescent="0.25">
      <c r="A80" s="61"/>
      <c r="K80" s="312"/>
    </row>
    <row r="81" spans="1:15" ht="24" customHeight="1" x14ac:dyDescent="0.3">
      <c r="A81" s="61"/>
      <c r="B81" s="1094" t="s">
        <v>181</v>
      </c>
      <c r="C81" s="1094"/>
      <c r="D81" s="1095"/>
      <c r="E81" s="1095"/>
      <c r="F81" s="1095"/>
      <c r="G81" s="1095"/>
      <c r="H81" s="1095"/>
      <c r="I81" s="1095"/>
      <c r="J81" s="1095"/>
      <c r="K81" s="312"/>
    </row>
    <row r="82" spans="1:15" ht="11.25" customHeight="1" x14ac:dyDescent="0.25">
      <c r="A82" s="61"/>
      <c r="K82" s="312"/>
    </row>
    <row r="83" spans="1:15" ht="74.25" customHeight="1" x14ac:dyDescent="0.25">
      <c r="A83" s="50">
        <v>1</v>
      </c>
      <c r="B83" s="468" t="s">
        <v>838</v>
      </c>
      <c r="C83" s="204" t="s">
        <v>274</v>
      </c>
      <c r="D83" s="204">
        <v>15</v>
      </c>
      <c r="E83" s="204" t="s">
        <v>274</v>
      </c>
      <c r="F83" s="111" t="s">
        <v>274</v>
      </c>
      <c r="G83" s="204" t="s">
        <v>274</v>
      </c>
      <c r="H83" s="111">
        <v>41.4</v>
      </c>
      <c r="I83" s="204">
        <v>2.1</v>
      </c>
      <c r="J83" s="111">
        <v>43.5</v>
      </c>
      <c r="K83" s="111">
        <v>15</v>
      </c>
      <c r="L83" s="317"/>
      <c r="M83" s="310" t="s">
        <v>840</v>
      </c>
      <c r="N83" s="204"/>
      <c r="O83" s="150"/>
    </row>
    <row r="84" spans="1:15" ht="33" customHeight="1" x14ac:dyDescent="0.25">
      <c r="A84" s="566">
        <v>2</v>
      </c>
      <c r="B84" s="468" t="s">
        <v>1175</v>
      </c>
      <c r="C84" s="204">
        <v>1</v>
      </c>
      <c r="D84" s="204">
        <v>1</v>
      </c>
      <c r="E84" s="204" t="s">
        <v>274</v>
      </c>
      <c r="F84" s="111" t="s">
        <v>274</v>
      </c>
      <c r="G84" s="204" t="s">
        <v>274</v>
      </c>
      <c r="H84" s="111" t="s">
        <v>274</v>
      </c>
      <c r="I84" s="204">
        <v>0.1</v>
      </c>
      <c r="J84" s="643">
        <v>0.1</v>
      </c>
      <c r="K84" s="111">
        <v>1</v>
      </c>
      <c r="L84" s="204" t="s">
        <v>839</v>
      </c>
      <c r="M84" s="133"/>
      <c r="N84" s="204"/>
      <c r="O84" s="150"/>
    </row>
    <row r="85" spans="1:15" ht="21.75" customHeight="1" x14ac:dyDescent="0.3">
      <c r="A85" s="131"/>
      <c r="B85" s="644" t="s">
        <v>101</v>
      </c>
      <c r="C85" s="577">
        <v>1</v>
      </c>
      <c r="D85" s="577">
        <v>16</v>
      </c>
      <c r="E85" s="577" t="s">
        <v>274</v>
      </c>
      <c r="F85" s="51" t="s">
        <v>274</v>
      </c>
      <c r="G85" s="577" t="s">
        <v>274</v>
      </c>
      <c r="H85" s="639">
        <v>41.4</v>
      </c>
      <c r="I85" s="513">
        <v>2.2000000000000002</v>
      </c>
      <c r="J85" s="563">
        <v>43.6</v>
      </c>
      <c r="K85" s="51">
        <v>16</v>
      </c>
      <c r="L85" s="339"/>
    </row>
    <row r="86" spans="1:15" ht="11.25" customHeight="1" x14ac:dyDescent="0.25">
      <c r="A86" s="61"/>
      <c r="K86" s="312"/>
    </row>
    <row r="87" spans="1:15" ht="24" customHeight="1" x14ac:dyDescent="0.3">
      <c r="A87" s="61"/>
      <c r="B87" s="1094" t="s">
        <v>182</v>
      </c>
      <c r="C87" s="1094"/>
      <c r="D87" s="1095"/>
      <c r="E87" s="1095"/>
      <c r="F87" s="1095"/>
      <c r="G87" s="1095"/>
      <c r="H87" s="1095"/>
      <c r="I87" s="1095"/>
      <c r="J87" s="1095"/>
      <c r="K87" s="312"/>
    </row>
    <row r="88" spans="1:15" ht="12.75" customHeight="1" x14ac:dyDescent="0.25">
      <c r="A88" s="61"/>
      <c r="K88" s="312"/>
    </row>
    <row r="89" spans="1:15" ht="60.75" customHeight="1" x14ac:dyDescent="0.2">
      <c r="A89" s="643">
        <v>1</v>
      </c>
      <c r="B89" s="151" t="s">
        <v>1259</v>
      </c>
      <c r="C89" s="338">
        <v>1</v>
      </c>
      <c r="D89" s="204">
        <v>2</v>
      </c>
      <c r="E89" s="338" t="s">
        <v>274</v>
      </c>
      <c r="F89" s="338" t="s">
        <v>274</v>
      </c>
      <c r="G89" s="332" t="s">
        <v>274</v>
      </c>
      <c r="H89" s="332" t="s">
        <v>274</v>
      </c>
      <c r="I89" s="332">
        <v>4213.42</v>
      </c>
      <c r="J89" s="332">
        <f>SUM(G89:I89)</f>
        <v>4213.42</v>
      </c>
      <c r="K89" s="204">
        <v>3</v>
      </c>
      <c r="L89" s="310" t="s">
        <v>1104</v>
      </c>
      <c r="M89" s="310" t="s">
        <v>1256</v>
      </c>
      <c r="N89" s="152"/>
      <c r="O89" s="152"/>
    </row>
    <row r="90" spans="1:15" ht="45" customHeight="1" x14ac:dyDescent="0.2">
      <c r="A90" s="643">
        <v>2</v>
      </c>
      <c r="B90" s="151" t="s">
        <v>725</v>
      </c>
      <c r="C90" s="338" t="s">
        <v>274</v>
      </c>
      <c r="D90" s="204">
        <v>7</v>
      </c>
      <c r="E90" s="338" t="s">
        <v>274</v>
      </c>
      <c r="F90" s="338" t="s">
        <v>274</v>
      </c>
      <c r="G90" s="332" t="s">
        <v>274</v>
      </c>
      <c r="H90" s="332" t="s">
        <v>274</v>
      </c>
      <c r="I90" s="332">
        <v>1053</v>
      </c>
      <c r="J90" s="332">
        <f>SUM(G90:I90)</f>
        <v>1053</v>
      </c>
      <c r="K90" s="204">
        <v>7</v>
      </c>
      <c r="L90" s="310" t="s">
        <v>1105</v>
      </c>
      <c r="M90" s="310" t="s">
        <v>1103</v>
      </c>
      <c r="N90" s="152"/>
      <c r="O90" s="152"/>
    </row>
    <row r="91" spans="1:15" ht="64.5" customHeight="1" x14ac:dyDescent="0.2">
      <c r="A91" s="643">
        <v>3</v>
      </c>
      <c r="B91" s="151" t="s">
        <v>726</v>
      </c>
      <c r="C91" s="338" t="s">
        <v>274</v>
      </c>
      <c r="D91" s="204">
        <v>5</v>
      </c>
      <c r="E91" s="338" t="s">
        <v>274</v>
      </c>
      <c r="F91" s="338">
        <v>1</v>
      </c>
      <c r="G91" s="332" t="s">
        <v>274</v>
      </c>
      <c r="H91" s="332">
        <v>5</v>
      </c>
      <c r="I91" s="332">
        <v>3423.28</v>
      </c>
      <c r="J91" s="332">
        <f>SUM(G91:I91)</f>
        <v>3428.28</v>
      </c>
      <c r="K91" s="204">
        <v>6</v>
      </c>
      <c r="L91" s="310" t="s">
        <v>1257</v>
      </c>
      <c r="M91" s="310" t="s">
        <v>948</v>
      </c>
      <c r="N91" s="152"/>
      <c r="O91" s="152"/>
    </row>
    <row r="92" spans="1:15" ht="93.75" customHeight="1" x14ac:dyDescent="0.2">
      <c r="A92" s="211">
        <v>4</v>
      </c>
      <c r="B92" s="151" t="s">
        <v>1106</v>
      </c>
      <c r="C92" s="338">
        <v>1</v>
      </c>
      <c r="D92" s="204">
        <v>9</v>
      </c>
      <c r="E92" s="338" t="s">
        <v>274</v>
      </c>
      <c r="F92" s="338">
        <v>1</v>
      </c>
      <c r="G92" s="332" t="s">
        <v>274</v>
      </c>
      <c r="H92" s="332">
        <v>90</v>
      </c>
      <c r="I92" s="332">
        <v>8269.2207999999991</v>
      </c>
      <c r="J92" s="332">
        <f>SUM(G92:I92)</f>
        <v>8359.2207999999991</v>
      </c>
      <c r="K92" s="204">
        <v>12</v>
      </c>
      <c r="L92" s="310" t="s">
        <v>1258</v>
      </c>
      <c r="M92" s="310" t="s">
        <v>727</v>
      </c>
      <c r="N92" s="152"/>
      <c r="O92" s="152"/>
    </row>
    <row r="93" spans="1:15" ht="24" customHeight="1" x14ac:dyDescent="0.2">
      <c r="A93" s="212"/>
      <c r="B93" s="654" t="s">
        <v>101</v>
      </c>
      <c r="C93" s="213">
        <f>SUM(C89:C92)</f>
        <v>2</v>
      </c>
      <c r="D93" s="655">
        <f>SUM(D89:D92)</f>
        <v>23</v>
      </c>
      <c r="E93" s="209" t="s">
        <v>274</v>
      </c>
      <c r="F93" s="655">
        <v>2</v>
      </c>
      <c r="G93" s="656" t="s">
        <v>274</v>
      </c>
      <c r="H93" s="656">
        <f>SUM(H89:H92)</f>
        <v>95</v>
      </c>
      <c r="I93" s="656">
        <f>SUM(I89:I92)</f>
        <v>16958.9208</v>
      </c>
      <c r="J93" s="656">
        <f>SUM(J89:J92)</f>
        <v>17053.9208</v>
      </c>
      <c r="K93" s="209">
        <f>SUM(K89:K92)</f>
        <v>28</v>
      </c>
    </row>
    <row r="94" spans="1:15" ht="1.5" customHeight="1" x14ac:dyDescent="0.25">
      <c r="A94" s="59"/>
      <c r="B94" s="316"/>
      <c r="C94" s="316"/>
      <c r="D94" s="316"/>
      <c r="E94" s="316"/>
      <c r="F94" s="316"/>
      <c r="G94" s="316"/>
      <c r="H94" s="316"/>
      <c r="I94" s="316"/>
      <c r="J94" s="316"/>
      <c r="K94" s="312"/>
    </row>
    <row r="95" spans="1:15" ht="24" customHeight="1" x14ac:dyDescent="0.3">
      <c r="A95" s="61"/>
      <c r="B95" s="1094" t="s">
        <v>183</v>
      </c>
      <c r="C95" s="1094"/>
      <c r="D95" s="1095"/>
      <c r="E95" s="1095"/>
      <c r="F95" s="1095"/>
      <c r="G95" s="1095"/>
      <c r="H95" s="1095"/>
      <c r="I95" s="1095"/>
      <c r="J95" s="1095"/>
      <c r="K95" s="312"/>
    </row>
    <row r="96" spans="1:15" ht="3" customHeight="1" x14ac:dyDescent="0.25">
      <c r="A96" s="61"/>
      <c r="K96" s="312"/>
    </row>
    <row r="97" spans="1:15" ht="136.5" customHeight="1" x14ac:dyDescent="0.2">
      <c r="A97" s="214">
        <v>1</v>
      </c>
      <c r="B97" s="551" t="s">
        <v>1274</v>
      </c>
      <c r="C97" s="207">
        <v>1</v>
      </c>
      <c r="D97" s="207">
        <v>8</v>
      </c>
      <c r="E97" s="207">
        <v>673</v>
      </c>
      <c r="F97" s="207">
        <v>6</v>
      </c>
      <c r="G97" s="664">
        <v>48</v>
      </c>
      <c r="H97" s="664">
        <v>64.5</v>
      </c>
      <c r="I97" s="207" t="s">
        <v>274</v>
      </c>
      <c r="J97" s="664">
        <v>112.5</v>
      </c>
      <c r="K97" s="207">
        <v>13</v>
      </c>
      <c r="L97" s="214"/>
      <c r="M97" s="141" t="s">
        <v>932</v>
      </c>
      <c r="N97" s="137"/>
      <c r="O97" s="153"/>
    </row>
    <row r="98" spans="1:15" ht="77.25" customHeight="1" x14ac:dyDescent="0.2">
      <c r="A98" s="214">
        <v>2</v>
      </c>
      <c r="B98" s="132" t="s">
        <v>515</v>
      </c>
      <c r="C98" s="207" t="s">
        <v>274</v>
      </c>
      <c r="D98" s="207">
        <v>41</v>
      </c>
      <c r="E98" s="207">
        <v>935</v>
      </c>
      <c r="F98" s="207">
        <v>21</v>
      </c>
      <c r="G98" s="664">
        <v>83.9</v>
      </c>
      <c r="H98" s="664">
        <v>396</v>
      </c>
      <c r="I98" s="207" t="s">
        <v>274</v>
      </c>
      <c r="J98" s="664">
        <f t="shared" ref="J98:J103" si="3">SUM(G98:I98)</f>
        <v>479.9</v>
      </c>
      <c r="K98" s="132">
        <v>53</v>
      </c>
      <c r="L98" s="340"/>
      <c r="M98" s="341" t="s">
        <v>518</v>
      </c>
      <c r="N98" s="342"/>
      <c r="O98" s="136"/>
    </row>
    <row r="99" spans="1:15" ht="30.75" customHeight="1" x14ac:dyDescent="0.2">
      <c r="A99" s="214">
        <v>3</v>
      </c>
      <c r="B99" s="652" t="s">
        <v>118</v>
      </c>
      <c r="C99" s="207" t="s">
        <v>274</v>
      </c>
      <c r="D99" s="207">
        <v>17</v>
      </c>
      <c r="E99" s="207">
        <v>3250</v>
      </c>
      <c r="F99" s="207">
        <v>25</v>
      </c>
      <c r="G99" s="664">
        <v>190</v>
      </c>
      <c r="H99" s="664">
        <v>691</v>
      </c>
      <c r="I99" s="207" t="s">
        <v>274</v>
      </c>
      <c r="J99" s="664">
        <f t="shared" si="3"/>
        <v>881</v>
      </c>
      <c r="K99" s="132">
        <v>39</v>
      </c>
      <c r="L99" s="340"/>
      <c r="M99" s="343" t="s">
        <v>295</v>
      </c>
      <c r="N99" s="344" t="s">
        <v>1118</v>
      </c>
      <c r="O99" s="136"/>
    </row>
    <row r="100" spans="1:15" ht="74.25" customHeight="1" x14ac:dyDescent="0.2">
      <c r="A100" s="214">
        <v>4</v>
      </c>
      <c r="B100" s="132" t="s">
        <v>516</v>
      </c>
      <c r="C100" s="207" t="s">
        <v>274</v>
      </c>
      <c r="D100" s="207">
        <v>60</v>
      </c>
      <c r="E100" s="207">
        <v>557</v>
      </c>
      <c r="F100" s="207">
        <v>37</v>
      </c>
      <c r="G100" s="664">
        <v>168</v>
      </c>
      <c r="H100" s="664">
        <v>672.5</v>
      </c>
      <c r="I100" s="207" t="s">
        <v>274</v>
      </c>
      <c r="J100" s="664">
        <f t="shared" si="3"/>
        <v>840.5</v>
      </c>
      <c r="K100" s="132">
        <v>61</v>
      </c>
      <c r="L100" s="340"/>
      <c r="M100" s="343" t="s">
        <v>519</v>
      </c>
      <c r="N100" s="344"/>
      <c r="O100" s="136"/>
    </row>
    <row r="101" spans="1:15" ht="33" customHeight="1" x14ac:dyDescent="0.2">
      <c r="A101" s="214">
        <v>5</v>
      </c>
      <c r="B101" s="132" t="s">
        <v>517</v>
      </c>
      <c r="C101" s="207" t="s">
        <v>274</v>
      </c>
      <c r="D101" s="207">
        <v>5</v>
      </c>
      <c r="E101" s="207">
        <v>320</v>
      </c>
      <c r="F101" s="207">
        <v>18</v>
      </c>
      <c r="G101" s="664">
        <v>34</v>
      </c>
      <c r="H101" s="664">
        <v>180</v>
      </c>
      <c r="I101" s="207">
        <v>25</v>
      </c>
      <c r="J101" s="664">
        <f t="shared" si="3"/>
        <v>239</v>
      </c>
      <c r="K101" s="132">
        <v>21</v>
      </c>
      <c r="L101" s="344" t="s">
        <v>513</v>
      </c>
      <c r="M101" s="343" t="s">
        <v>296</v>
      </c>
      <c r="N101" s="343"/>
      <c r="O101" s="136"/>
    </row>
    <row r="102" spans="1:15" ht="61.5" customHeight="1" x14ac:dyDescent="0.2">
      <c r="A102" s="214">
        <v>6</v>
      </c>
      <c r="B102" s="551" t="s">
        <v>885</v>
      </c>
      <c r="C102" s="207">
        <v>1</v>
      </c>
      <c r="D102" s="207">
        <v>8</v>
      </c>
      <c r="E102" s="207">
        <v>573</v>
      </c>
      <c r="F102" s="207">
        <v>5</v>
      </c>
      <c r="G102" s="664">
        <v>27.5</v>
      </c>
      <c r="H102" s="664">
        <v>147</v>
      </c>
      <c r="I102" s="207" t="s">
        <v>274</v>
      </c>
      <c r="J102" s="664">
        <f t="shared" si="3"/>
        <v>174.5</v>
      </c>
      <c r="K102" s="132">
        <v>14</v>
      </c>
      <c r="L102" s="340"/>
      <c r="M102" s="343" t="s">
        <v>520</v>
      </c>
      <c r="N102" s="341" t="s">
        <v>514</v>
      </c>
      <c r="O102" s="136"/>
    </row>
    <row r="103" spans="1:15" ht="45" customHeight="1" x14ac:dyDescent="0.2">
      <c r="A103" s="214">
        <v>7</v>
      </c>
      <c r="B103" s="551" t="s">
        <v>886</v>
      </c>
      <c r="C103" s="207">
        <v>1</v>
      </c>
      <c r="D103" s="207">
        <v>1</v>
      </c>
      <c r="E103" s="207">
        <v>100</v>
      </c>
      <c r="F103" s="207" t="s">
        <v>274</v>
      </c>
      <c r="G103" s="664">
        <v>4.5</v>
      </c>
      <c r="H103" s="207" t="s">
        <v>274</v>
      </c>
      <c r="I103" s="207">
        <v>0.65</v>
      </c>
      <c r="J103" s="664">
        <f t="shared" si="3"/>
        <v>5.15</v>
      </c>
      <c r="K103" s="132">
        <v>3</v>
      </c>
      <c r="L103" s="340"/>
      <c r="M103" s="341" t="s">
        <v>521</v>
      </c>
      <c r="N103" s="341"/>
      <c r="O103" s="136"/>
    </row>
    <row r="104" spans="1:15" ht="21.75" customHeight="1" x14ac:dyDescent="0.25">
      <c r="A104" s="131"/>
      <c r="B104" s="665" t="s">
        <v>101</v>
      </c>
      <c r="C104" s="215">
        <v>3</v>
      </c>
      <c r="D104" s="51">
        <f t="shared" ref="D104:K104" si="4">SUM(D97:D103)</f>
        <v>140</v>
      </c>
      <c r="E104" s="51">
        <f t="shared" si="4"/>
        <v>6408</v>
      </c>
      <c r="F104" s="51">
        <f t="shared" si="4"/>
        <v>112</v>
      </c>
      <c r="G104" s="639">
        <f t="shared" si="4"/>
        <v>555.9</v>
      </c>
      <c r="H104" s="639">
        <f t="shared" si="4"/>
        <v>2151</v>
      </c>
      <c r="I104" s="639">
        <f t="shared" si="4"/>
        <v>25.65</v>
      </c>
      <c r="J104" s="639">
        <f t="shared" si="4"/>
        <v>2732.55</v>
      </c>
      <c r="K104" s="51">
        <f t="shared" si="4"/>
        <v>204</v>
      </c>
    </row>
    <row r="105" spans="1:15" ht="9" customHeight="1" x14ac:dyDescent="0.3">
      <c r="A105" s="61"/>
      <c r="B105" s="69"/>
      <c r="C105" s="69"/>
      <c r="D105" s="315"/>
      <c r="E105" s="315"/>
      <c r="F105" s="315"/>
      <c r="G105" s="36"/>
      <c r="H105" s="36"/>
      <c r="I105" s="36"/>
      <c r="K105" s="312"/>
    </row>
    <row r="106" spans="1:15" ht="24" customHeight="1" x14ac:dyDescent="0.3">
      <c r="A106" s="61"/>
      <c r="B106" s="1280" t="s">
        <v>1100</v>
      </c>
      <c r="C106" s="1280"/>
      <c r="D106" s="1281"/>
      <c r="E106" s="1281"/>
      <c r="F106" s="1281"/>
      <c r="G106" s="1281"/>
      <c r="H106" s="1281"/>
      <c r="I106" s="1281"/>
      <c r="J106" s="1281"/>
      <c r="K106" s="312"/>
    </row>
    <row r="107" spans="1:15" ht="8.25" customHeight="1" x14ac:dyDescent="0.25">
      <c r="A107" s="62"/>
      <c r="K107" s="312"/>
    </row>
    <row r="108" spans="1:15" ht="63" customHeight="1" x14ac:dyDescent="0.2">
      <c r="A108" s="50">
        <v>1</v>
      </c>
      <c r="B108" s="204" t="s">
        <v>938</v>
      </c>
      <c r="C108" s="111">
        <v>1</v>
      </c>
      <c r="D108" s="507">
        <v>1</v>
      </c>
      <c r="E108" s="507">
        <v>27</v>
      </c>
      <c r="F108" s="111" t="s">
        <v>274</v>
      </c>
      <c r="G108" s="481">
        <v>2</v>
      </c>
      <c r="H108" s="481" t="s">
        <v>274</v>
      </c>
      <c r="I108" s="481">
        <v>4</v>
      </c>
      <c r="J108" s="481">
        <v>6</v>
      </c>
      <c r="K108" s="111">
        <v>4</v>
      </c>
      <c r="L108" s="111"/>
      <c r="M108" s="310" t="s">
        <v>939</v>
      </c>
      <c r="N108" s="121" t="s">
        <v>940</v>
      </c>
      <c r="O108" s="310"/>
    </row>
    <row r="109" spans="1:15" ht="21.75" customHeight="1" x14ac:dyDescent="0.3">
      <c r="A109" s="63"/>
      <c r="B109" s="662" t="s">
        <v>101</v>
      </c>
      <c r="C109" s="51">
        <v>1</v>
      </c>
      <c r="D109" s="699">
        <f>SUM(D108)</f>
        <v>1</v>
      </c>
      <c r="E109" s="699">
        <f>SUM(E108)</f>
        <v>27</v>
      </c>
      <c r="F109" s="699" t="s">
        <v>274</v>
      </c>
      <c r="G109" s="700">
        <v>2</v>
      </c>
      <c r="H109" s="699" t="s">
        <v>274</v>
      </c>
      <c r="I109" s="490">
        <f>SUM(I108:I108)</f>
        <v>4</v>
      </c>
      <c r="J109" s="582">
        <f>SUM(J108:J108)</f>
        <v>6</v>
      </c>
      <c r="K109" s="51">
        <f>SUM(K108:K108)</f>
        <v>4</v>
      </c>
    </row>
    <row r="110" spans="1:15" ht="7.5" customHeight="1" x14ac:dyDescent="0.3">
      <c r="A110" s="61"/>
      <c r="B110" s="69"/>
      <c r="C110" s="69"/>
      <c r="D110" s="315"/>
      <c r="E110" s="315"/>
      <c r="F110" s="315"/>
      <c r="G110" s="36"/>
      <c r="H110" s="36"/>
      <c r="I110" s="36"/>
      <c r="J110" s="36"/>
      <c r="K110" s="312"/>
    </row>
    <row r="111" spans="1:15" ht="24" customHeight="1" x14ac:dyDescent="0.2">
      <c r="A111" s="1213" t="s">
        <v>184</v>
      </c>
      <c r="B111" s="1221"/>
      <c r="C111" s="1221"/>
      <c r="D111" s="1221"/>
      <c r="E111" s="1221"/>
      <c r="F111" s="1221"/>
      <c r="G111" s="1221"/>
      <c r="H111" s="1221"/>
      <c r="I111" s="1221"/>
      <c r="J111" s="1221"/>
      <c r="K111" s="1222"/>
    </row>
    <row r="112" spans="1:15" ht="7.5" customHeight="1" x14ac:dyDescent="0.3">
      <c r="A112" s="61"/>
      <c r="B112" s="69"/>
      <c r="C112" s="69"/>
      <c r="D112" s="315"/>
      <c r="E112" s="315"/>
      <c r="F112" s="315"/>
      <c r="G112" s="36"/>
      <c r="H112" s="36"/>
      <c r="I112" s="36"/>
      <c r="J112" s="36"/>
      <c r="K112" s="312"/>
    </row>
    <row r="113" spans="1:15" ht="31.5" customHeight="1" x14ac:dyDescent="0.25">
      <c r="A113" s="590">
        <v>1</v>
      </c>
      <c r="B113" s="151" t="s">
        <v>1348</v>
      </c>
      <c r="C113" s="111" t="s">
        <v>274</v>
      </c>
      <c r="D113" s="111">
        <v>1</v>
      </c>
      <c r="E113" s="111" t="s">
        <v>274</v>
      </c>
      <c r="F113" s="111" t="s">
        <v>274</v>
      </c>
      <c r="G113" s="111" t="s">
        <v>274</v>
      </c>
      <c r="H113" s="111" t="s">
        <v>274</v>
      </c>
      <c r="I113" s="111">
        <v>4.5</v>
      </c>
      <c r="J113" s="111">
        <v>4.5</v>
      </c>
      <c r="K113" s="111">
        <v>1</v>
      </c>
      <c r="L113" s="217" t="s">
        <v>580</v>
      </c>
      <c r="M113" s="218"/>
      <c r="N113" s="219"/>
      <c r="O113" s="154"/>
    </row>
    <row r="114" spans="1:15" ht="60.75" customHeight="1" x14ac:dyDescent="0.25">
      <c r="A114" s="590">
        <v>2</v>
      </c>
      <c r="B114" s="151" t="s">
        <v>1349</v>
      </c>
      <c r="C114" s="111">
        <v>1</v>
      </c>
      <c r="D114" s="111">
        <v>17</v>
      </c>
      <c r="E114" s="111" t="s">
        <v>274</v>
      </c>
      <c r="F114" s="111" t="s">
        <v>274</v>
      </c>
      <c r="G114" s="111" t="s">
        <v>274</v>
      </c>
      <c r="H114" s="111" t="s">
        <v>274</v>
      </c>
      <c r="I114" s="481">
        <v>50.1</v>
      </c>
      <c r="J114" s="481">
        <v>50.1</v>
      </c>
      <c r="K114" s="111">
        <v>12</v>
      </c>
      <c r="L114" s="217" t="s">
        <v>581</v>
      </c>
      <c r="M114" s="218"/>
      <c r="N114" s="219"/>
      <c r="O114" s="154"/>
    </row>
    <row r="115" spans="1:15" ht="45.75" customHeight="1" x14ac:dyDescent="0.25">
      <c r="A115" s="590">
        <v>3</v>
      </c>
      <c r="B115" s="151" t="s">
        <v>583</v>
      </c>
      <c r="C115" s="111">
        <v>1</v>
      </c>
      <c r="D115" s="111">
        <v>5</v>
      </c>
      <c r="E115" s="111" t="s">
        <v>274</v>
      </c>
      <c r="F115" s="111" t="s">
        <v>274</v>
      </c>
      <c r="G115" s="111" t="s">
        <v>274</v>
      </c>
      <c r="H115" s="111" t="s">
        <v>274</v>
      </c>
      <c r="I115" s="481">
        <v>63</v>
      </c>
      <c r="J115" s="481">
        <v>63</v>
      </c>
      <c r="K115" s="111">
        <v>5</v>
      </c>
      <c r="L115" s="218"/>
      <c r="M115" s="217" t="s">
        <v>582</v>
      </c>
      <c r="N115" s="217"/>
      <c r="O115" s="154"/>
    </row>
    <row r="116" spans="1:15" ht="19.5" customHeight="1" x14ac:dyDescent="0.3">
      <c r="A116" s="63"/>
      <c r="B116" s="334" t="s">
        <v>101</v>
      </c>
      <c r="C116" s="149">
        <f>SUM(C114:C115)</f>
        <v>2</v>
      </c>
      <c r="D116" s="716">
        <f>SUM(D113:D115)</f>
        <v>23</v>
      </c>
      <c r="E116" s="513" t="s">
        <v>274</v>
      </c>
      <c r="F116" s="513" t="s">
        <v>274</v>
      </c>
      <c r="G116" s="513" t="s">
        <v>274</v>
      </c>
      <c r="H116" s="513" t="s">
        <v>274</v>
      </c>
      <c r="I116" s="717">
        <f>SUM(I113:I115)</f>
        <v>117.6</v>
      </c>
      <c r="J116" s="717">
        <f>SUM(J113:J115)</f>
        <v>117.6</v>
      </c>
      <c r="K116" s="538">
        <f>SUM(K113:K115)</f>
        <v>18</v>
      </c>
    </row>
    <row r="117" spans="1:15" ht="6.75" customHeight="1" x14ac:dyDescent="0.3">
      <c r="B117" s="69"/>
      <c r="C117" s="69"/>
      <c r="D117" s="315"/>
      <c r="E117" s="315"/>
      <c r="F117" s="315"/>
      <c r="G117" s="36"/>
      <c r="H117" s="36"/>
      <c r="I117" s="36"/>
      <c r="J117" s="36"/>
      <c r="K117" s="70"/>
    </row>
    <row r="118" spans="1:15" ht="24" customHeight="1" x14ac:dyDescent="0.3">
      <c r="A118" s="1153" t="s">
        <v>185</v>
      </c>
      <c r="B118" s="1092"/>
      <c r="C118" s="1092"/>
      <c r="D118" s="1092"/>
      <c r="E118" s="1092"/>
      <c r="F118" s="1092"/>
      <c r="G118" s="1092"/>
      <c r="H118" s="1092"/>
      <c r="I118" s="1092"/>
      <c r="J118" s="1092"/>
      <c r="K118" s="70"/>
    </row>
    <row r="119" spans="1:15" ht="5.25" customHeight="1" x14ac:dyDescent="0.25">
      <c r="A119" s="61"/>
      <c r="K119" s="70"/>
    </row>
    <row r="120" spans="1:15" ht="44.25" customHeight="1" x14ac:dyDescent="0.25">
      <c r="A120" s="204">
        <v>1</v>
      </c>
      <c r="B120" s="652" t="s">
        <v>125</v>
      </c>
      <c r="C120" s="507" t="s">
        <v>274</v>
      </c>
      <c r="D120" s="132">
        <v>3</v>
      </c>
      <c r="E120" s="507" t="s">
        <v>274</v>
      </c>
      <c r="F120" s="507" t="s">
        <v>274</v>
      </c>
      <c r="G120" s="507" t="s">
        <v>274</v>
      </c>
      <c r="H120" s="507" t="s">
        <v>274</v>
      </c>
      <c r="I120" s="596">
        <v>40</v>
      </c>
      <c r="J120" s="695">
        <f>SUM(G120:I120)</f>
        <v>40</v>
      </c>
      <c r="K120" s="207">
        <v>3</v>
      </c>
      <c r="L120" s="310"/>
      <c r="M120" s="341" t="s">
        <v>919</v>
      </c>
      <c r="N120" s="120"/>
      <c r="O120" s="120"/>
    </row>
    <row r="121" spans="1:15" ht="93" customHeight="1" x14ac:dyDescent="0.25">
      <c r="A121" s="204">
        <v>2</v>
      </c>
      <c r="B121" s="132" t="s">
        <v>918</v>
      </c>
      <c r="C121" s="507">
        <v>1</v>
      </c>
      <c r="D121" s="132">
        <v>7</v>
      </c>
      <c r="E121" s="507" t="s">
        <v>274</v>
      </c>
      <c r="F121" s="507" t="s">
        <v>274</v>
      </c>
      <c r="G121" s="507" t="s">
        <v>274</v>
      </c>
      <c r="H121" s="507" t="s">
        <v>274</v>
      </c>
      <c r="I121" s="596">
        <v>26.21</v>
      </c>
      <c r="J121" s="695">
        <f>SUM(G121:I121)</f>
        <v>26.21</v>
      </c>
      <c r="K121" s="207">
        <v>8</v>
      </c>
      <c r="L121" s="47"/>
      <c r="M121" s="341" t="s">
        <v>920</v>
      </c>
      <c r="N121" s="120"/>
      <c r="O121" s="120"/>
    </row>
    <row r="122" spans="1:15" ht="32.25" customHeight="1" x14ac:dyDescent="0.25">
      <c r="A122" s="204">
        <v>3</v>
      </c>
      <c r="B122" s="652" t="s">
        <v>134</v>
      </c>
      <c r="C122" s="507" t="s">
        <v>274</v>
      </c>
      <c r="D122" s="132">
        <v>2</v>
      </c>
      <c r="E122" s="507" t="s">
        <v>274</v>
      </c>
      <c r="F122" s="507" t="s">
        <v>274</v>
      </c>
      <c r="G122" s="507" t="s">
        <v>274</v>
      </c>
      <c r="H122" s="507" t="s">
        <v>274</v>
      </c>
      <c r="I122" s="596">
        <v>167</v>
      </c>
      <c r="J122" s="695">
        <f>SUM(G122:I122)</f>
        <v>167</v>
      </c>
      <c r="K122" s="207">
        <v>2</v>
      </c>
      <c r="L122" s="47"/>
      <c r="M122" s="341" t="s">
        <v>921</v>
      </c>
      <c r="N122" s="120"/>
      <c r="O122" s="120"/>
    </row>
    <row r="123" spans="1:15" ht="45.75" customHeight="1" x14ac:dyDescent="0.25">
      <c r="A123" s="204">
        <v>4</v>
      </c>
      <c r="B123" s="652" t="s">
        <v>126</v>
      </c>
      <c r="C123" s="507" t="s">
        <v>274</v>
      </c>
      <c r="D123" s="132">
        <v>2</v>
      </c>
      <c r="E123" s="507" t="s">
        <v>274</v>
      </c>
      <c r="F123" s="507" t="s">
        <v>274</v>
      </c>
      <c r="G123" s="507" t="s">
        <v>274</v>
      </c>
      <c r="H123" s="507" t="s">
        <v>274</v>
      </c>
      <c r="I123" s="596">
        <v>5.6</v>
      </c>
      <c r="J123" s="695">
        <f>SUM(G123:I123)</f>
        <v>5.6</v>
      </c>
      <c r="K123" s="207">
        <v>2</v>
      </c>
      <c r="L123" s="47"/>
      <c r="M123" s="341" t="s">
        <v>922</v>
      </c>
      <c r="N123" s="120"/>
      <c r="O123" s="120"/>
    </row>
    <row r="124" spans="1:15" ht="21.75" customHeight="1" x14ac:dyDescent="0.25">
      <c r="A124" s="1134" t="s">
        <v>137</v>
      </c>
      <c r="B124" s="1134"/>
      <c r="C124" s="718">
        <v>1</v>
      </c>
      <c r="D124" s="220">
        <f>SUM(D120:D123)</f>
        <v>14</v>
      </c>
      <c r="E124" s="593" t="s">
        <v>274</v>
      </c>
      <c r="F124" s="593" t="s">
        <v>274</v>
      </c>
      <c r="G124" s="593" t="s">
        <v>274</v>
      </c>
      <c r="H124" s="593" t="s">
        <v>274</v>
      </c>
      <c r="I124" s="629">
        <f>SUM(I120:I123)</f>
        <v>238.81</v>
      </c>
      <c r="J124" s="337">
        <f>SUM(J120:J123)</f>
        <v>238.81</v>
      </c>
      <c r="K124" s="336">
        <f>SUM(K120:K123)</f>
        <v>15</v>
      </c>
      <c r="L124" s="52"/>
    </row>
    <row r="125" spans="1:15" ht="6.75" customHeight="1" x14ac:dyDescent="0.25">
      <c r="A125" s="59"/>
      <c r="B125" s="72"/>
      <c r="C125" s="72"/>
      <c r="D125" s="72"/>
      <c r="E125" s="72"/>
      <c r="F125" s="72"/>
      <c r="G125" s="73"/>
      <c r="H125" s="73"/>
      <c r="I125" s="73"/>
      <c r="J125" s="72"/>
      <c r="K125" s="70"/>
    </row>
    <row r="126" spans="1:15" ht="24" customHeight="1" x14ac:dyDescent="0.3">
      <c r="A126" s="1097" t="s">
        <v>186</v>
      </c>
      <c r="B126" s="1043"/>
      <c r="C126" s="1043"/>
      <c r="D126" s="1043"/>
      <c r="E126" s="1043"/>
      <c r="F126" s="1043"/>
      <c r="G126" s="1043"/>
      <c r="H126" s="1043"/>
      <c r="I126" s="1043"/>
      <c r="J126" s="1043"/>
      <c r="K126" s="70"/>
    </row>
    <row r="127" spans="1:15" ht="6.75" customHeight="1" x14ac:dyDescent="0.3">
      <c r="A127" s="61"/>
      <c r="B127" s="69"/>
      <c r="C127" s="69"/>
      <c r="D127" s="315"/>
      <c r="E127" s="315"/>
      <c r="F127" s="315"/>
      <c r="G127" s="315"/>
      <c r="H127" s="315"/>
      <c r="I127" s="315"/>
      <c r="K127" s="70"/>
    </row>
    <row r="128" spans="1:15" s="147" customFormat="1" ht="47.25" customHeight="1" x14ac:dyDescent="0.2">
      <c r="A128" s="111">
        <v>1</v>
      </c>
      <c r="B128" s="468" t="s">
        <v>588</v>
      </c>
      <c r="C128" s="204" t="s">
        <v>274</v>
      </c>
      <c r="D128" s="204">
        <v>8</v>
      </c>
      <c r="E128" s="204" t="s">
        <v>274</v>
      </c>
      <c r="F128" s="204" t="s">
        <v>274</v>
      </c>
      <c r="G128" s="204" t="s">
        <v>274</v>
      </c>
      <c r="H128" s="204" t="s">
        <v>274</v>
      </c>
      <c r="I128" s="575">
        <v>22.7</v>
      </c>
      <c r="J128" s="612">
        <f>SUM(G128:I128)</f>
        <v>22.7</v>
      </c>
      <c r="K128" s="111">
        <v>8</v>
      </c>
      <c r="L128" s="204"/>
      <c r="M128" s="310" t="s">
        <v>591</v>
      </c>
      <c r="N128" s="155"/>
      <c r="O128" s="156"/>
    </row>
    <row r="129" spans="1:15" s="147" customFormat="1" ht="91.5" customHeight="1" x14ac:dyDescent="0.2">
      <c r="A129" s="111">
        <v>2</v>
      </c>
      <c r="B129" s="204" t="s">
        <v>589</v>
      </c>
      <c r="C129" s="338" t="s">
        <v>274</v>
      </c>
      <c r="D129" s="338">
        <v>7</v>
      </c>
      <c r="E129" s="338">
        <v>2840</v>
      </c>
      <c r="F129" s="338" t="s">
        <v>274</v>
      </c>
      <c r="G129" s="575">
        <v>49.5</v>
      </c>
      <c r="H129" s="338" t="s">
        <v>274</v>
      </c>
      <c r="I129" s="575">
        <v>12</v>
      </c>
      <c r="J129" s="612">
        <f>SUM(G129:I129)</f>
        <v>61.5</v>
      </c>
      <c r="K129" s="111">
        <v>7</v>
      </c>
      <c r="L129" s="204"/>
      <c r="M129" s="310" t="s">
        <v>592</v>
      </c>
      <c r="N129" s="155"/>
      <c r="O129" s="156"/>
    </row>
    <row r="130" spans="1:15" s="147" customFormat="1" ht="120.75" customHeight="1" x14ac:dyDescent="0.2">
      <c r="A130" s="111">
        <v>3</v>
      </c>
      <c r="B130" s="204" t="s">
        <v>590</v>
      </c>
      <c r="C130" s="338" t="s">
        <v>274</v>
      </c>
      <c r="D130" s="111">
        <v>7</v>
      </c>
      <c r="E130" s="111">
        <v>718</v>
      </c>
      <c r="F130" s="338" t="s">
        <v>274</v>
      </c>
      <c r="G130" s="576">
        <v>94.68</v>
      </c>
      <c r="H130" s="338" t="s">
        <v>274</v>
      </c>
      <c r="I130" s="575">
        <v>19.8</v>
      </c>
      <c r="J130" s="612">
        <f>SUM(G130:I130)</f>
        <v>114.48</v>
      </c>
      <c r="K130" s="111">
        <v>7</v>
      </c>
      <c r="L130" s="345" t="s">
        <v>587</v>
      </c>
      <c r="M130" s="310" t="s">
        <v>593</v>
      </c>
      <c r="N130" s="155"/>
      <c r="O130" s="156"/>
    </row>
    <row r="131" spans="1:15" ht="19.5" customHeight="1" x14ac:dyDescent="0.3">
      <c r="A131" s="57"/>
      <c r="B131" s="334" t="s">
        <v>101</v>
      </c>
      <c r="C131" s="213" t="s">
        <v>274</v>
      </c>
      <c r="D131" s="335">
        <f>SUM(D128:D130)</f>
        <v>22</v>
      </c>
      <c r="E131" s="336">
        <f>SUM(E128:E130)</f>
        <v>3558</v>
      </c>
      <c r="F131" s="346" t="s">
        <v>274</v>
      </c>
      <c r="G131" s="337">
        <f>SUM(G128:G130)</f>
        <v>144.18</v>
      </c>
      <c r="H131" s="346" t="s">
        <v>274</v>
      </c>
      <c r="I131" s="337">
        <f>SUM(I128:I130)</f>
        <v>54.5</v>
      </c>
      <c r="J131" s="337">
        <f>SUM(J128:J130)</f>
        <v>198.68</v>
      </c>
      <c r="K131" s="51">
        <f>SUM(K128:K130)</f>
        <v>22</v>
      </c>
      <c r="L131" s="347"/>
    </row>
    <row r="132" spans="1:15" ht="3" customHeight="1" x14ac:dyDescent="0.25">
      <c r="A132" s="61"/>
      <c r="K132" s="70"/>
    </row>
    <row r="133" spans="1:15" ht="24" customHeight="1" x14ac:dyDescent="0.3">
      <c r="A133" s="61"/>
      <c r="B133" s="1094" t="s">
        <v>187</v>
      </c>
      <c r="C133" s="1094"/>
      <c r="D133" s="1095"/>
      <c r="E133" s="1095"/>
      <c r="F133" s="1095"/>
      <c r="G133" s="1095"/>
      <c r="H133" s="1095"/>
      <c r="I133" s="1095"/>
      <c r="J133" s="1095"/>
      <c r="K133" s="70"/>
    </row>
    <row r="134" spans="1:15" ht="6" customHeight="1" x14ac:dyDescent="0.25">
      <c r="A134" s="61"/>
      <c r="K134" s="70"/>
    </row>
    <row r="135" spans="1:15" ht="74.25" customHeight="1" x14ac:dyDescent="0.2">
      <c r="A135" s="204">
        <v>1</v>
      </c>
      <c r="B135" s="151" t="s">
        <v>699</v>
      </c>
      <c r="C135" s="204" t="s">
        <v>274</v>
      </c>
      <c r="D135" s="204">
        <v>19</v>
      </c>
      <c r="E135" s="204">
        <v>130</v>
      </c>
      <c r="F135" s="204">
        <v>9</v>
      </c>
      <c r="G135" s="473">
        <v>2.5</v>
      </c>
      <c r="H135" s="473">
        <v>31</v>
      </c>
      <c r="I135" s="473" t="s">
        <v>274</v>
      </c>
      <c r="J135" s="473">
        <v>33.5</v>
      </c>
      <c r="K135" s="1223">
        <v>1</v>
      </c>
      <c r="L135" s="310"/>
      <c r="M135" s="348" t="s">
        <v>704</v>
      </c>
      <c r="N135" s="310"/>
      <c r="O135" s="310"/>
    </row>
    <row r="136" spans="1:15" ht="76.5" customHeight="1" x14ac:dyDescent="0.2">
      <c r="A136" s="204">
        <v>2</v>
      </c>
      <c r="B136" s="151" t="s">
        <v>700</v>
      </c>
      <c r="C136" s="204">
        <v>1</v>
      </c>
      <c r="D136" s="204">
        <v>31</v>
      </c>
      <c r="E136" s="204">
        <v>1001</v>
      </c>
      <c r="F136" s="204">
        <v>25</v>
      </c>
      <c r="G136" s="473">
        <v>57.1</v>
      </c>
      <c r="H136" s="473">
        <v>120</v>
      </c>
      <c r="I136" s="473">
        <v>130</v>
      </c>
      <c r="J136" s="473">
        <v>307.10000000000002</v>
      </c>
      <c r="K136" s="1223"/>
      <c r="L136" s="310"/>
      <c r="M136" s="310" t="s">
        <v>705</v>
      </c>
      <c r="N136" s="310"/>
      <c r="O136" s="310"/>
    </row>
    <row r="137" spans="1:15" ht="76.5" customHeight="1" x14ac:dyDescent="0.2">
      <c r="A137" s="204">
        <v>3</v>
      </c>
      <c r="B137" s="151" t="s">
        <v>697</v>
      </c>
      <c r="C137" s="204" t="s">
        <v>274</v>
      </c>
      <c r="D137" s="204">
        <v>15</v>
      </c>
      <c r="E137" s="204">
        <v>245</v>
      </c>
      <c r="F137" s="204">
        <v>19</v>
      </c>
      <c r="G137" s="473">
        <v>3.4</v>
      </c>
      <c r="H137" s="473">
        <v>24.38</v>
      </c>
      <c r="I137" s="473">
        <v>5.42</v>
      </c>
      <c r="J137" s="473">
        <v>33.200000000000003</v>
      </c>
      <c r="K137" s="1223"/>
      <c r="L137" s="310"/>
      <c r="M137" s="310" t="s">
        <v>706</v>
      </c>
      <c r="N137" s="310"/>
      <c r="O137" s="310"/>
    </row>
    <row r="138" spans="1:15" ht="74.25" customHeight="1" x14ac:dyDescent="0.2">
      <c r="A138" s="204">
        <v>4</v>
      </c>
      <c r="B138" s="151" t="s">
        <v>701</v>
      </c>
      <c r="C138" s="204">
        <v>1</v>
      </c>
      <c r="D138" s="204">
        <v>56</v>
      </c>
      <c r="E138" s="204">
        <v>1384</v>
      </c>
      <c r="F138" s="204">
        <v>26</v>
      </c>
      <c r="G138" s="473">
        <v>5.2</v>
      </c>
      <c r="H138" s="473">
        <v>33</v>
      </c>
      <c r="I138" s="473" t="s">
        <v>274</v>
      </c>
      <c r="J138" s="473">
        <v>38.200000000000003</v>
      </c>
      <c r="K138" s="1223"/>
      <c r="L138" s="310"/>
      <c r="M138" s="310" t="s">
        <v>706</v>
      </c>
      <c r="N138" s="310"/>
      <c r="O138" s="310"/>
    </row>
    <row r="139" spans="1:15" ht="90.75" customHeight="1" x14ac:dyDescent="0.2">
      <c r="A139" s="204">
        <v>5</v>
      </c>
      <c r="B139" s="151" t="s">
        <v>702</v>
      </c>
      <c r="C139" s="204">
        <v>2</v>
      </c>
      <c r="D139" s="204">
        <v>117</v>
      </c>
      <c r="E139" s="204">
        <v>6736</v>
      </c>
      <c r="F139" s="204">
        <v>58</v>
      </c>
      <c r="G139" s="473">
        <v>1319.3</v>
      </c>
      <c r="H139" s="473">
        <v>241.5</v>
      </c>
      <c r="I139" s="473">
        <v>420</v>
      </c>
      <c r="J139" s="473">
        <v>1980.8</v>
      </c>
      <c r="K139" s="1223"/>
      <c r="L139" s="310"/>
      <c r="M139" s="310" t="s">
        <v>705</v>
      </c>
      <c r="N139" s="310"/>
      <c r="O139" s="310"/>
    </row>
    <row r="140" spans="1:15" ht="48.75" customHeight="1" x14ac:dyDescent="0.2">
      <c r="A140" s="204">
        <v>6</v>
      </c>
      <c r="B140" s="151" t="s">
        <v>703</v>
      </c>
      <c r="C140" s="204">
        <v>1</v>
      </c>
      <c r="D140" s="204">
        <v>164</v>
      </c>
      <c r="E140" s="204">
        <v>195</v>
      </c>
      <c r="F140" s="204">
        <v>46</v>
      </c>
      <c r="G140" s="473">
        <v>3.6</v>
      </c>
      <c r="H140" s="473">
        <v>6.4</v>
      </c>
      <c r="I140" s="473">
        <v>10</v>
      </c>
      <c r="J140" s="473">
        <v>20</v>
      </c>
      <c r="K140" s="1223"/>
      <c r="L140" s="310"/>
      <c r="M140" s="310" t="s">
        <v>706</v>
      </c>
      <c r="N140" s="310"/>
      <c r="O140" s="310"/>
    </row>
    <row r="141" spans="1:15" ht="48.75" customHeight="1" x14ac:dyDescent="0.2">
      <c r="A141" s="204">
        <v>7</v>
      </c>
      <c r="B141" s="151" t="s">
        <v>698</v>
      </c>
      <c r="C141" s="204" t="s">
        <v>274</v>
      </c>
      <c r="D141" s="204">
        <v>52</v>
      </c>
      <c r="E141" s="204">
        <v>230</v>
      </c>
      <c r="F141" s="204">
        <v>5</v>
      </c>
      <c r="G141" s="473">
        <v>4.5</v>
      </c>
      <c r="H141" s="473">
        <v>9</v>
      </c>
      <c r="I141" s="473">
        <v>3.2</v>
      </c>
      <c r="J141" s="473">
        <v>16.7</v>
      </c>
      <c r="K141" s="1223"/>
      <c r="L141" s="310"/>
      <c r="M141" s="310" t="s">
        <v>706</v>
      </c>
      <c r="N141" s="310"/>
      <c r="O141" s="310"/>
    </row>
    <row r="142" spans="1:15" ht="23.25" customHeight="1" x14ac:dyDescent="0.2">
      <c r="A142" s="1171" t="s">
        <v>137</v>
      </c>
      <c r="B142" s="1171"/>
      <c r="C142" s="513">
        <v>5</v>
      </c>
      <c r="D142" s="513">
        <f t="shared" ref="D142:K142" si="5">SUM(D135:D141)</f>
        <v>454</v>
      </c>
      <c r="E142" s="513">
        <f t="shared" si="5"/>
        <v>9921</v>
      </c>
      <c r="F142" s="513">
        <f t="shared" si="5"/>
        <v>188</v>
      </c>
      <c r="G142" s="489">
        <f t="shared" si="5"/>
        <v>1395.6</v>
      </c>
      <c r="H142" s="489">
        <f t="shared" si="5"/>
        <v>465.28</v>
      </c>
      <c r="I142" s="734">
        <f t="shared" si="5"/>
        <v>568.62</v>
      </c>
      <c r="J142" s="582">
        <f t="shared" si="5"/>
        <v>2429.5</v>
      </c>
      <c r="K142" s="51">
        <f t="shared" si="5"/>
        <v>1</v>
      </c>
    </row>
    <row r="143" spans="1:15" ht="7.5" customHeight="1" x14ac:dyDescent="0.25">
      <c r="K143" s="70"/>
    </row>
    <row r="144" spans="1:15" ht="10.5" hidden="1" customHeight="1" x14ac:dyDescent="0.25">
      <c r="A144" s="65"/>
      <c r="B144" s="66"/>
      <c r="C144" s="66"/>
      <c r="D144" s="66"/>
      <c r="E144" s="66"/>
      <c r="F144" s="66"/>
      <c r="G144" s="66"/>
      <c r="H144" s="66"/>
      <c r="I144" s="66"/>
      <c r="J144" s="66"/>
      <c r="K144" s="66"/>
    </row>
    <row r="145" spans="1:15" ht="24" customHeight="1" x14ac:dyDescent="0.3">
      <c r="A145" s="61"/>
      <c r="B145" s="1094" t="s">
        <v>188</v>
      </c>
      <c r="C145" s="1094"/>
      <c r="D145" s="1095"/>
      <c r="E145" s="1095"/>
      <c r="F145" s="1095"/>
      <c r="G145" s="1095"/>
      <c r="H145" s="1095"/>
      <c r="I145" s="1095"/>
      <c r="J145" s="1095"/>
      <c r="K145" s="70"/>
    </row>
    <row r="146" spans="1:15" ht="9.9499999999999993" customHeight="1" x14ac:dyDescent="0.25">
      <c r="A146" s="62"/>
      <c r="K146" s="70"/>
    </row>
    <row r="147" spans="1:15" ht="94.5" customHeight="1" x14ac:dyDescent="0.25">
      <c r="A147" s="157">
        <v>1</v>
      </c>
      <c r="B147" s="204" t="s">
        <v>1157</v>
      </c>
      <c r="C147" s="338">
        <v>1</v>
      </c>
      <c r="D147" s="204">
        <v>56</v>
      </c>
      <c r="E147" s="204">
        <v>3846</v>
      </c>
      <c r="F147" s="111">
        <v>12</v>
      </c>
      <c r="G147" s="204">
        <v>393.4</v>
      </c>
      <c r="H147" s="111">
        <v>227.6</v>
      </c>
      <c r="I147" s="473">
        <v>108</v>
      </c>
      <c r="J147" s="481">
        <v>729</v>
      </c>
      <c r="K147" s="111">
        <v>14</v>
      </c>
      <c r="L147" s="310" t="s">
        <v>754</v>
      </c>
      <c r="M147" s="310"/>
      <c r="N147" s="204"/>
      <c r="O147" s="150"/>
    </row>
    <row r="148" spans="1:15" ht="89.25" customHeight="1" x14ac:dyDescent="0.25">
      <c r="A148" s="157">
        <v>2</v>
      </c>
      <c r="B148" s="611" t="s">
        <v>1158</v>
      </c>
      <c r="C148" s="603">
        <v>1</v>
      </c>
      <c r="D148" s="603" t="s">
        <v>274</v>
      </c>
      <c r="E148" s="603" t="s">
        <v>274</v>
      </c>
      <c r="F148" s="603" t="s">
        <v>274</v>
      </c>
      <c r="G148" s="338" t="s">
        <v>274</v>
      </c>
      <c r="H148" s="603" t="s">
        <v>274</v>
      </c>
      <c r="I148" s="473">
        <v>22.5</v>
      </c>
      <c r="J148" s="650">
        <f>SUM(G148:I148)</f>
        <v>22.5</v>
      </c>
      <c r="K148" s="111">
        <v>1</v>
      </c>
      <c r="L148" s="143"/>
      <c r="M148" s="349" t="s">
        <v>1056</v>
      </c>
      <c r="N148" s="310" t="s">
        <v>1057</v>
      </c>
      <c r="O148" s="150"/>
    </row>
    <row r="149" spans="1:15" ht="109.5" customHeight="1" x14ac:dyDescent="0.25">
      <c r="A149" s="157">
        <v>3</v>
      </c>
      <c r="B149" s="204" t="s">
        <v>1159</v>
      </c>
      <c r="C149" s="338">
        <v>1</v>
      </c>
      <c r="D149" s="111">
        <v>51</v>
      </c>
      <c r="E149" s="111">
        <v>1090</v>
      </c>
      <c r="F149" s="111">
        <v>29</v>
      </c>
      <c r="G149" s="576">
        <v>104</v>
      </c>
      <c r="H149" s="576">
        <v>294</v>
      </c>
      <c r="I149" s="473">
        <v>57.3</v>
      </c>
      <c r="J149" s="650">
        <v>455.3</v>
      </c>
      <c r="K149" s="111">
        <v>23</v>
      </c>
      <c r="L149" s="310" t="s">
        <v>1060</v>
      </c>
      <c r="M149" s="310"/>
      <c r="N149" s="204"/>
      <c r="O149" s="150"/>
    </row>
    <row r="150" spans="1:15" ht="79.5" customHeight="1" x14ac:dyDescent="0.25">
      <c r="A150" s="88">
        <v>4</v>
      </c>
      <c r="B150" s="204" t="s">
        <v>1160</v>
      </c>
      <c r="C150" s="603">
        <v>1</v>
      </c>
      <c r="D150" s="111">
        <v>2</v>
      </c>
      <c r="E150" s="481">
        <v>1</v>
      </c>
      <c r="F150" s="338" t="s">
        <v>274</v>
      </c>
      <c r="G150" s="204">
        <v>1.7999999999999999E-2</v>
      </c>
      <c r="H150" s="204" t="s">
        <v>274</v>
      </c>
      <c r="I150" s="575">
        <v>869.68200000000002</v>
      </c>
      <c r="J150" s="473">
        <v>869.7</v>
      </c>
      <c r="K150" s="111">
        <v>3</v>
      </c>
      <c r="L150" s="349" t="s">
        <v>1058</v>
      </c>
      <c r="M150" s="310"/>
      <c r="N150" s="310" t="s">
        <v>1059</v>
      </c>
      <c r="O150" s="150"/>
    </row>
    <row r="151" spans="1:15" ht="61.5" customHeight="1" x14ac:dyDescent="0.2">
      <c r="A151" s="158">
        <v>5</v>
      </c>
      <c r="B151" s="151" t="s">
        <v>1161</v>
      </c>
      <c r="C151" s="338">
        <v>2</v>
      </c>
      <c r="D151" s="338">
        <v>39</v>
      </c>
      <c r="E151" s="338">
        <v>2454</v>
      </c>
      <c r="F151" s="111">
        <v>9</v>
      </c>
      <c r="G151" s="575">
        <v>103.426</v>
      </c>
      <c r="H151" s="576">
        <v>83.47</v>
      </c>
      <c r="I151" s="473">
        <v>122.1</v>
      </c>
      <c r="J151" s="612">
        <f>SUM(G151:I151)</f>
        <v>308.99599999999998</v>
      </c>
      <c r="K151" s="111">
        <v>24</v>
      </c>
      <c r="L151" s="310" t="s">
        <v>756</v>
      </c>
      <c r="M151" s="310"/>
      <c r="N151" s="310"/>
      <c r="O151" s="310"/>
    </row>
    <row r="152" spans="1:15" ht="21.75" customHeight="1" x14ac:dyDescent="0.2">
      <c r="A152" s="1184" t="s">
        <v>137</v>
      </c>
      <c r="B152" s="1184"/>
      <c r="C152" s="513">
        <v>6</v>
      </c>
      <c r="D152" s="51">
        <f t="shared" ref="D152:K152" si="6">SUM(D147:D151)</f>
        <v>148</v>
      </c>
      <c r="E152" s="51">
        <f t="shared" si="6"/>
        <v>7391</v>
      </c>
      <c r="F152" s="51">
        <f t="shared" si="6"/>
        <v>50</v>
      </c>
      <c r="G152" s="51">
        <f t="shared" si="6"/>
        <v>600.84399999999994</v>
      </c>
      <c r="H152" s="51">
        <f t="shared" si="6"/>
        <v>605.07000000000005</v>
      </c>
      <c r="I152" s="51">
        <f t="shared" si="6"/>
        <v>1179.5819999999999</v>
      </c>
      <c r="J152" s="51">
        <f t="shared" si="6"/>
        <v>2385.4960000000001</v>
      </c>
      <c r="K152" s="51">
        <f t="shared" si="6"/>
        <v>65</v>
      </c>
    </row>
    <row r="153" spans="1:15" ht="4.5" customHeight="1" x14ac:dyDescent="0.3">
      <c r="A153" s="61"/>
      <c r="B153" s="69"/>
      <c r="C153" s="69"/>
      <c r="D153" s="315"/>
      <c r="E153" s="315"/>
      <c r="F153" s="315"/>
      <c r="G153" s="315"/>
      <c r="H153" s="315"/>
      <c r="I153" s="315"/>
      <c r="K153" s="70"/>
    </row>
    <row r="154" spans="1:15" ht="24" customHeight="1" x14ac:dyDescent="0.3">
      <c r="A154" s="61"/>
      <c r="B154" s="1094" t="s">
        <v>189</v>
      </c>
      <c r="C154" s="1094"/>
      <c r="D154" s="1095"/>
      <c r="E154" s="1095"/>
      <c r="F154" s="1095"/>
      <c r="G154" s="1095"/>
      <c r="H154" s="1095"/>
      <c r="I154" s="1095"/>
      <c r="J154" s="1095"/>
      <c r="K154" s="70"/>
    </row>
    <row r="155" spans="1:15" ht="5.25" customHeight="1" x14ac:dyDescent="0.3">
      <c r="A155" s="61"/>
      <c r="B155" s="69"/>
      <c r="C155" s="69"/>
      <c r="D155" s="315"/>
      <c r="E155" s="315"/>
      <c r="F155" s="315"/>
      <c r="G155" s="315"/>
      <c r="H155" s="315"/>
      <c r="I155" s="315"/>
      <c r="K155" s="70"/>
    </row>
    <row r="156" spans="1:15" ht="33" customHeight="1" x14ac:dyDescent="0.2">
      <c r="A156" s="111">
        <v>1</v>
      </c>
      <c r="B156" s="561" t="s">
        <v>943</v>
      </c>
      <c r="C156" s="338" t="s">
        <v>274</v>
      </c>
      <c r="D156" s="204">
        <v>4</v>
      </c>
      <c r="E156" s="338" t="s">
        <v>274</v>
      </c>
      <c r="F156" s="111">
        <v>5</v>
      </c>
      <c r="G156" s="204">
        <v>5</v>
      </c>
      <c r="H156" s="111">
        <v>91.5</v>
      </c>
      <c r="I156" s="204" t="s">
        <v>274</v>
      </c>
      <c r="J156" s="111">
        <v>96.5</v>
      </c>
      <c r="K156" s="111">
        <v>4</v>
      </c>
      <c r="L156" s="310"/>
      <c r="M156" s="310" t="s">
        <v>622</v>
      </c>
      <c r="N156" s="310"/>
      <c r="O156" s="310" t="s">
        <v>624</v>
      </c>
    </row>
    <row r="157" spans="1:15" ht="256.5" customHeight="1" x14ac:dyDescent="0.2">
      <c r="A157" s="111">
        <v>2</v>
      </c>
      <c r="B157" s="204" t="s">
        <v>620</v>
      </c>
      <c r="C157" s="338">
        <v>1</v>
      </c>
      <c r="D157" s="338">
        <v>25</v>
      </c>
      <c r="E157" s="338" t="s">
        <v>274</v>
      </c>
      <c r="F157" s="338" t="s">
        <v>274</v>
      </c>
      <c r="G157" s="338" t="s">
        <v>274</v>
      </c>
      <c r="H157" s="338" t="s">
        <v>274</v>
      </c>
      <c r="I157" s="575">
        <v>13571.1</v>
      </c>
      <c r="J157" s="612">
        <v>13571.1</v>
      </c>
      <c r="K157" s="111">
        <v>28</v>
      </c>
      <c r="L157" s="310"/>
      <c r="M157" s="310" t="s">
        <v>623</v>
      </c>
      <c r="N157" s="310"/>
      <c r="O157" s="121"/>
    </row>
    <row r="158" spans="1:15" ht="135.75" customHeight="1" x14ac:dyDescent="0.2">
      <c r="A158" s="111">
        <v>3</v>
      </c>
      <c r="B158" s="468" t="s">
        <v>621</v>
      </c>
      <c r="C158" s="338" t="s">
        <v>274</v>
      </c>
      <c r="D158" s="111">
        <v>6</v>
      </c>
      <c r="E158" s="111" t="s">
        <v>274</v>
      </c>
      <c r="F158" s="111" t="s">
        <v>274</v>
      </c>
      <c r="G158" s="576" t="s">
        <v>274</v>
      </c>
      <c r="H158" s="576" t="s">
        <v>274</v>
      </c>
      <c r="I158" s="575">
        <v>3650</v>
      </c>
      <c r="J158" s="612">
        <v>3650</v>
      </c>
      <c r="K158" s="111">
        <v>6</v>
      </c>
      <c r="L158" s="345" t="s">
        <v>587</v>
      </c>
      <c r="M158" s="310" t="s">
        <v>625</v>
      </c>
      <c r="N158" s="310"/>
      <c r="O158" s="121"/>
    </row>
    <row r="159" spans="1:15" ht="17.100000000000001" customHeight="1" x14ac:dyDescent="0.3">
      <c r="A159" s="1214" t="s">
        <v>101</v>
      </c>
      <c r="B159" s="1215"/>
      <c r="C159" s="475">
        <v>1</v>
      </c>
      <c r="D159" s="760">
        <f>SUM(D156:D158)</f>
        <v>35</v>
      </c>
      <c r="E159" s="110" t="s">
        <v>274</v>
      </c>
      <c r="F159" s="159">
        <v>5</v>
      </c>
      <c r="G159" s="761">
        <f>SUM(G156:G158)</f>
        <v>5</v>
      </c>
      <c r="H159" s="761">
        <f>SUM(H156:H158)</f>
        <v>91.5</v>
      </c>
      <c r="I159" s="761">
        <f>SUM(I156:I158)</f>
        <v>17221.099999999999</v>
      </c>
      <c r="J159" s="761">
        <f>SUM(J156:J158)</f>
        <v>17317.599999999999</v>
      </c>
      <c r="K159" s="68">
        <f>SUM(K156:K158)</f>
        <v>38</v>
      </c>
    </row>
    <row r="160" spans="1:15" ht="3" customHeight="1" x14ac:dyDescent="0.25">
      <c r="K160" s="70"/>
    </row>
    <row r="161" spans="1:15" ht="24" customHeight="1" x14ac:dyDescent="0.3">
      <c r="A161" s="61"/>
      <c r="B161" s="1094" t="s">
        <v>190</v>
      </c>
      <c r="C161" s="1094"/>
      <c r="D161" s="1094"/>
      <c r="E161" s="1094"/>
      <c r="F161" s="1094"/>
      <c r="G161" s="1094"/>
      <c r="H161" s="1094"/>
      <c r="I161" s="1094"/>
      <c r="J161" s="1094"/>
      <c r="K161" s="70"/>
    </row>
    <row r="162" spans="1:15" ht="7.5" customHeight="1" x14ac:dyDescent="0.25">
      <c r="A162" s="62"/>
      <c r="K162" s="70"/>
    </row>
    <row r="163" spans="1:15" ht="291" customHeight="1" x14ac:dyDescent="0.25">
      <c r="A163" s="204">
        <v>1</v>
      </c>
      <c r="B163" s="204" t="s">
        <v>1199</v>
      </c>
      <c r="C163" s="204">
        <v>1</v>
      </c>
      <c r="D163" s="204">
        <v>34</v>
      </c>
      <c r="E163" s="338" t="s">
        <v>274</v>
      </c>
      <c r="F163" s="338">
        <v>14</v>
      </c>
      <c r="G163" s="338" t="s">
        <v>274</v>
      </c>
      <c r="H163" s="575">
        <v>52</v>
      </c>
      <c r="I163" s="575">
        <v>463</v>
      </c>
      <c r="J163" s="576">
        <v>515</v>
      </c>
      <c r="K163" s="643">
        <v>30</v>
      </c>
      <c r="L163" s="350"/>
      <c r="M163" s="47" t="s">
        <v>648</v>
      </c>
      <c r="N163" s="120"/>
      <c r="O163" s="57"/>
    </row>
    <row r="164" spans="1:15" ht="63" customHeight="1" x14ac:dyDescent="0.25">
      <c r="A164" s="204">
        <v>2</v>
      </c>
      <c r="B164" s="770" t="s">
        <v>646</v>
      </c>
      <c r="C164" s="204" t="s">
        <v>274</v>
      </c>
      <c r="D164" s="770">
        <v>5</v>
      </c>
      <c r="E164" s="338" t="s">
        <v>274</v>
      </c>
      <c r="F164" s="338" t="s">
        <v>274</v>
      </c>
      <c r="G164" s="338" t="s">
        <v>274</v>
      </c>
      <c r="H164" s="338" t="s">
        <v>274</v>
      </c>
      <c r="I164" s="771">
        <v>28</v>
      </c>
      <c r="J164" s="605">
        <v>28</v>
      </c>
      <c r="K164" s="643">
        <v>4</v>
      </c>
      <c r="L164" s="350"/>
      <c r="M164" s="310" t="s">
        <v>649</v>
      </c>
      <c r="N164" s="120"/>
      <c r="O164" s="57"/>
    </row>
    <row r="165" spans="1:15" ht="121.5" customHeight="1" x14ac:dyDescent="0.25">
      <c r="A165" s="204">
        <v>3</v>
      </c>
      <c r="B165" s="770" t="s">
        <v>1200</v>
      </c>
      <c r="C165" s="204" t="s">
        <v>274</v>
      </c>
      <c r="D165" s="770">
        <v>14</v>
      </c>
      <c r="E165" s="338" t="s">
        <v>274</v>
      </c>
      <c r="F165" s="338" t="s">
        <v>274</v>
      </c>
      <c r="G165" s="338" t="s">
        <v>274</v>
      </c>
      <c r="H165" s="338" t="s">
        <v>274</v>
      </c>
      <c r="I165" s="771">
        <v>101</v>
      </c>
      <c r="J165" s="605">
        <v>101</v>
      </c>
      <c r="K165" s="643">
        <v>12</v>
      </c>
      <c r="L165" s="350"/>
      <c r="M165" s="310" t="s">
        <v>944</v>
      </c>
      <c r="N165" s="120"/>
      <c r="O165" s="57"/>
    </row>
    <row r="166" spans="1:15" ht="123" customHeight="1" x14ac:dyDescent="0.25">
      <c r="A166" s="204">
        <v>4</v>
      </c>
      <c r="B166" s="770" t="s">
        <v>647</v>
      </c>
      <c r="C166" s="204" t="s">
        <v>274</v>
      </c>
      <c r="D166" s="770">
        <v>12</v>
      </c>
      <c r="E166" s="338" t="s">
        <v>274</v>
      </c>
      <c r="F166" s="338">
        <v>1</v>
      </c>
      <c r="G166" s="338" t="s">
        <v>274</v>
      </c>
      <c r="H166" s="575">
        <v>0.16</v>
      </c>
      <c r="I166" s="771">
        <v>67</v>
      </c>
      <c r="J166" s="605">
        <v>67.16</v>
      </c>
      <c r="K166" s="643">
        <v>13</v>
      </c>
      <c r="L166" s="310"/>
      <c r="M166" s="310" t="s">
        <v>945</v>
      </c>
      <c r="N166" s="120"/>
      <c r="O166" s="57"/>
    </row>
    <row r="167" spans="1:15" ht="18.75" customHeight="1" x14ac:dyDescent="0.3">
      <c r="A167" s="1214" t="s">
        <v>101</v>
      </c>
      <c r="B167" s="1215"/>
      <c r="C167" s="663">
        <v>1</v>
      </c>
      <c r="D167" s="663">
        <f>SUM(D161:D166)</f>
        <v>65</v>
      </c>
      <c r="E167" s="577" t="s">
        <v>274</v>
      </c>
      <c r="F167" s="51">
        <f>SUM(F161:F166)</f>
        <v>15</v>
      </c>
      <c r="G167" s="513" t="s">
        <v>274</v>
      </c>
      <c r="H167" s="639">
        <v>52.16</v>
      </c>
      <c r="I167" s="639">
        <f>SUM(I161:I166)</f>
        <v>659</v>
      </c>
      <c r="J167" s="563">
        <f>SUM(J161:J166)</f>
        <v>711.16</v>
      </c>
      <c r="K167" s="51">
        <f>SUM(K161:K166)</f>
        <v>59</v>
      </c>
      <c r="L167" s="112"/>
      <c r="M167" s="112"/>
      <c r="N167" s="112"/>
    </row>
    <row r="168" spans="1:15" ht="8.25" customHeight="1" x14ac:dyDescent="0.25">
      <c r="A168" s="61"/>
      <c r="K168" s="312"/>
    </row>
    <row r="169" spans="1:15" ht="17.100000000000001" customHeight="1" x14ac:dyDescent="0.3">
      <c r="A169" s="61"/>
      <c r="B169" s="1094" t="s">
        <v>191</v>
      </c>
      <c r="C169" s="1094"/>
      <c r="D169" s="1094"/>
      <c r="E169" s="1094"/>
      <c r="F169" s="1094"/>
      <c r="G169" s="1094"/>
      <c r="H169" s="1094"/>
      <c r="I169" s="1094"/>
      <c r="J169" s="1094"/>
      <c r="K169" s="312"/>
    </row>
    <row r="170" spans="1:15" ht="12" customHeight="1" x14ac:dyDescent="0.3">
      <c r="A170" s="62"/>
      <c r="B170" s="206"/>
      <c r="C170" s="206"/>
      <c r="K170" s="312"/>
    </row>
    <row r="171" spans="1:15" ht="75" x14ac:dyDescent="0.2">
      <c r="A171" s="326">
        <v>1</v>
      </c>
      <c r="B171" s="204" t="s">
        <v>934</v>
      </c>
      <c r="C171" s="204">
        <v>3</v>
      </c>
      <c r="D171" s="204">
        <v>30</v>
      </c>
      <c r="E171" s="338" t="s">
        <v>274</v>
      </c>
      <c r="F171" s="204">
        <v>33</v>
      </c>
      <c r="G171" s="338" t="s">
        <v>274</v>
      </c>
      <c r="H171" s="204">
        <v>59.24</v>
      </c>
      <c r="I171" s="338" t="s">
        <v>274</v>
      </c>
      <c r="J171" s="204">
        <v>59.24</v>
      </c>
      <c r="K171" s="204">
        <v>24</v>
      </c>
      <c r="L171" s="310"/>
      <c r="M171" s="160" t="s">
        <v>683</v>
      </c>
      <c r="N171" s="310"/>
      <c r="O171" s="133"/>
    </row>
    <row r="172" spans="1:15" ht="48.75" customHeight="1" x14ac:dyDescent="0.2">
      <c r="A172" s="50">
        <v>2</v>
      </c>
      <c r="B172" s="204" t="s">
        <v>935</v>
      </c>
      <c r="C172" s="204">
        <v>2</v>
      </c>
      <c r="D172" s="204">
        <v>14</v>
      </c>
      <c r="E172" s="338" t="s">
        <v>274</v>
      </c>
      <c r="F172" s="204">
        <v>13</v>
      </c>
      <c r="G172" s="338" t="s">
        <v>274</v>
      </c>
      <c r="H172" s="204">
        <v>12.85</v>
      </c>
      <c r="I172" s="338" t="s">
        <v>274</v>
      </c>
      <c r="J172" s="204">
        <v>12.85</v>
      </c>
      <c r="K172" s="204">
        <v>9</v>
      </c>
      <c r="L172" s="310"/>
      <c r="M172" s="160" t="s">
        <v>681</v>
      </c>
      <c r="N172" s="310"/>
      <c r="O172" s="133"/>
    </row>
    <row r="173" spans="1:15" ht="60" customHeight="1" x14ac:dyDescent="0.2">
      <c r="A173" s="50">
        <v>3</v>
      </c>
      <c r="B173" s="204" t="s">
        <v>936</v>
      </c>
      <c r="C173" s="204">
        <v>1</v>
      </c>
      <c r="D173" s="204">
        <v>8</v>
      </c>
      <c r="E173" s="338" t="s">
        <v>274</v>
      </c>
      <c r="F173" s="204">
        <v>9</v>
      </c>
      <c r="G173" s="338" t="s">
        <v>274</v>
      </c>
      <c r="H173" s="204">
        <v>16.38</v>
      </c>
      <c r="I173" s="338" t="s">
        <v>274</v>
      </c>
      <c r="J173" s="204">
        <v>16.38</v>
      </c>
      <c r="K173" s="204">
        <v>9</v>
      </c>
      <c r="L173" s="310"/>
      <c r="M173" s="310" t="s">
        <v>682</v>
      </c>
      <c r="N173" s="310"/>
      <c r="O173" s="133"/>
    </row>
    <row r="174" spans="1:15" ht="29.25" customHeight="1" x14ac:dyDescent="0.2">
      <c r="A174" s="50">
        <v>4</v>
      </c>
      <c r="B174" s="151" t="s">
        <v>1359</v>
      </c>
      <c r="C174" s="111">
        <v>1</v>
      </c>
      <c r="D174" s="338" t="s">
        <v>274</v>
      </c>
      <c r="E174" s="338" t="s">
        <v>274</v>
      </c>
      <c r="F174" s="204">
        <v>1</v>
      </c>
      <c r="G174" s="338" t="s">
        <v>274</v>
      </c>
      <c r="H174" s="204">
        <v>1.8</v>
      </c>
      <c r="I174" s="338" t="s">
        <v>274</v>
      </c>
      <c r="J174" s="204">
        <v>1.8</v>
      </c>
      <c r="K174" s="204">
        <v>1</v>
      </c>
      <c r="L174" s="310"/>
      <c r="M174" s="351" t="s">
        <v>283</v>
      </c>
      <c r="N174" s="310"/>
      <c r="O174" s="133"/>
    </row>
    <row r="175" spans="1:15" ht="21.75" customHeight="1" x14ac:dyDescent="0.3">
      <c r="A175" s="352"/>
      <c r="B175" s="334" t="s">
        <v>101</v>
      </c>
      <c r="C175" s="801">
        <v>7</v>
      </c>
      <c r="D175" s="335">
        <f>SUM(D171:D174)</f>
        <v>52</v>
      </c>
      <c r="E175" s="513" t="s">
        <v>274</v>
      </c>
      <c r="F175" s="336">
        <f>SUM(F171:F174)</f>
        <v>56</v>
      </c>
      <c r="G175" s="513" t="s">
        <v>274</v>
      </c>
      <c r="H175" s="337">
        <f>SUM(H171:H174)</f>
        <v>90.27</v>
      </c>
      <c r="I175" s="513" t="s">
        <v>274</v>
      </c>
      <c r="J175" s="649">
        <f>SUM(J171:J174)</f>
        <v>90.27</v>
      </c>
      <c r="K175" s="336">
        <f>SUM(K171:K174)</f>
        <v>43</v>
      </c>
    </row>
    <row r="176" spans="1:15" ht="7.5" customHeight="1" x14ac:dyDescent="0.3">
      <c r="A176" s="59"/>
      <c r="B176" s="221"/>
      <c r="C176" s="221"/>
      <c r="D176" s="316"/>
      <c r="E176" s="316"/>
      <c r="F176" s="316"/>
      <c r="G176" s="316"/>
      <c r="H176" s="316"/>
      <c r="I176" s="316"/>
      <c r="J176" s="316"/>
      <c r="K176" s="294"/>
    </row>
    <row r="177" spans="1:15" ht="24" customHeight="1" x14ac:dyDescent="0.3">
      <c r="A177" s="61"/>
      <c r="B177" s="1094" t="s">
        <v>192</v>
      </c>
      <c r="C177" s="1094"/>
      <c r="D177" s="1095"/>
      <c r="E177" s="1095"/>
      <c r="F177" s="1095"/>
      <c r="G177" s="1095"/>
      <c r="H177" s="1095"/>
      <c r="I177" s="1095"/>
      <c r="J177" s="1095"/>
      <c r="K177" s="312"/>
    </row>
    <row r="178" spans="1:15" ht="6" customHeight="1" x14ac:dyDescent="0.25">
      <c r="A178" s="62"/>
      <c r="B178" s="34"/>
      <c r="C178" s="34"/>
      <c r="D178" s="34"/>
      <c r="E178" s="34"/>
      <c r="F178" s="34"/>
      <c r="G178" s="34"/>
      <c r="H178" s="34"/>
      <c r="I178" s="34"/>
      <c r="J178" s="34"/>
      <c r="K178" s="130"/>
    </row>
    <row r="179" spans="1:15" ht="60.75" customHeight="1" x14ac:dyDescent="0.2">
      <c r="A179" s="790">
        <v>1</v>
      </c>
      <c r="B179" s="353" t="s">
        <v>669</v>
      </c>
      <c r="C179" s="353" t="s">
        <v>274</v>
      </c>
      <c r="D179" s="482">
        <v>35</v>
      </c>
      <c r="E179" s="482">
        <v>2205</v>
      </c>
      <c r="F179" s="482">
        <v>16</v>
      </c>
      <c r="G179" s="576">
        <v>866.5</v>
      </c>
      <c r="H179" s="576">
        <v>243.47</v>
      </c>
      <c r="I179" s="576" t="s">
        <v>274</v>
      </c>
      <c r="J179" s="576">
        <v>1109.97</v>
      </c>
      <c r="K179" s="482">
        <v>35</v>
      </c>
      <c r="L179" s="353"/>
      <c r="M179" s="349" t="s">
        <v>671</v>
      </c>
      <c r="N179" s="204"/>
      <c r="O179" s="204"/>
    </row>
    <row r="180" spans="1:15" ht="78" customHeight="1" x14ac:dyDescent="0.2">
      <c r="A180" s="566">
        <v>2</v>
      </c>
      <c r="B180" s="353" t="s">
        <v>670</v>
      </c>
      <c r="C180" s="576" t="s">
        <v>274</v>
      </c>
      <c r="D180" s="482">
        <v>38</v>
      </c>
      <c r="E180" s="482">
        <v>1400</v>
      </c>
      <c r="F180" s="482">
        <v>3</v>
      </c>
      <c r="G180" s="576">
        <v>449.5</v>
      </c>
      <c r="H180" s="576">
        <v>154.52000000000001</v>
      </c>
      <c r="I180" s="576" t="s">
        <v>274</v>
      </c>
      <c r="J180" s="576">
        <v>604.02</v>
      </c>
      <c r="K180" s="482">
        <v>38</v>
      </c>
      <c r="L180" s="353"/>
      <c r="M180" s="349" t="s">
        <v>672</v>
      </c>
      <c r="N180" s="204"/>
      <c r="O180" s="204"/>
    </row>
    <row r="181" spans="1:15" ht="19.5" customHeight="1" x14ac:dyDescent="0.3">
      <c r="A181" s="1214" t="s">
        <v>137</v>
      </c>
      <c r="B181" s="1215"/>
      <c r="C181" s="791" t="s">
        <v>274</v>
      </c>
      <c r="D181" s="792">
        <f>SUM(D179:D180)</f>
        <v>73</v>
      </c>
      <c r="E181" s="538">
        <f>SUM(E179:E180)</f>
        <v>3605</v>
      </c>
      <c r="F181" s="538">
        <f>SUM(F179:F180)</f>
        <v>19</v>
      </c>
      <c r="G181" s="537">
        <f>SUM(G179:G180)</f>
        <v>1316</v>
      </c>
      <c r="H181" s="537">
        <f>SUM(H179:H180)</f>
        <v>397.99</v>
      </c>
      <c r="I181" s="477" t="s">
        <v>274</v>
      </c>
      <c r="J181" s="793">
        <f>SUM(J179:J180)</f>
        <v>1713.99</v>
      </c>
      <c r="K181" s="538">
        <f>SUM(K179:K180)</f>
        <v>73</v>
      </c>
    </row>
    <row r="182" spans="1:15" ht="8.25" customHeight="1" x14ac:dyDescent="0.25">
      <c r="K182" s="70"/>
    </row>
    <row r="183" spans="1:15" ht="24" customHeight="1" x14ac:dyDescent="0.3">
      <c r="A183" s="61"/>
      <c r="B183" s="1075" t="s">
        <v>193</v>
      </c>
      <c r="C183" s="1075"/>
      <c r="D183" s="1095"/>
      <c r="E183" s="1095"/>
      <c r="F183" s="1095"/>
      <c r="G183" s="1095"/>
      <c r="H183" s="1095"/>
      <c r="I183" s="1095"/>
      <c r="J183" s="1095"/>
      <c r="K183" s="70"/>
    </row>
    <row r="184" spans="1:15" ht="7.5" customHeight="1" x14ac:dyDescent="0.25">
      <c r="A184" s="62"/>
      <c r="B184" s="34"/>
      <c r="C184" s="34"/>
      <c r="D184" s="34"/>
      <c r="E184" s="34"/>
      <c r="F184" s="34"/>
      <c r="G184" s="34"/>
      <c r="H184" s="34"/>
      <c r="I184" s="34"/>
      <c r="K184" s="70"/>
    </row>
    <row r="185" spans="1:15" ht="12" customHeight="1" x14ac:dyDescent="0.2">
      <c r="A185" s="59"/>
      <c r="B185" s="1135" t="s">
        <v>194</v>
      </c>
      <c r="C185" s="1135"/>
      <c r="D185" s="1135"/>
      <c r="E185" s="1135"/>
      <c r="F185" s="1135"/>
      <c r="G185" s="1135"/>
      <c r="H185" s="1135"/>
      <c r="I185" s="1135"/>
      <c r="J185" s="1135"/>
      <c r="K185" s="1136"/>
    </row>
    <row r="186" spans="1:15" ht="17.100000000000001" customHeight="1" x14ac:dyDescent="0.2">
      <c r="A186" s="61"/>
      <c r="B186" s="1137"/>
      <c r="C186" s="1137"/>
      <c r="D186" s="1137"/>
      <c r="E186" s="1137"/>
      <c r="F186" s="1137"/>
      <c r="G186" s="1137"/>
      <c r="H186" s="1137"/>
      <c r="I186" s="1137"/>
      <c r="J186" s="1137"/>
      <c r="K186" s="1138"/>
    </row>
    <row r="187" spans="1:15" s="74" customFormat="1" ht="19.5" customHeight="1" x14ac:dyDescent="0.2">
      <c r="A187" s="560">
        <v>1</v>
      </c>
      <c r="B187" s="561" t="s">
        <v>949</v>
      </c>
      <c r="C187" s="338" t="s">
        <v>274</v>
      </c>
      <c r="D187" s="204">
        <v>2</v>
      </c>
      <c r="E187" s="204">
        <v>1645</v>
      </c>
      <c r="F187" s="111">
        <v>1</v>
      </c>
      <c r="G187" s="204">
        <v>202.72</v>
      </c>
      <c r="H187" s="111">
        <v>20</v>
      </c>
      <c r="I187" s="204" t="s">
        <v>274</v>
      </c>
      <c r="J187" s="111">
        <v>222.72</v>
      </c>
      <c r="K187" s="111">
        <v>2</v>
      </c>
      <c r="L187" s="204" t="s">
        <v>772</v>
      </c>
      <c r="M187" s="47"/>
      <c r="N187" s="47"/>
      <c r="O187" s="47"/>
    </row>
    <row r="188" spans="1:15" ht="18.75" customHeight="1" x14ac:dyDescent="0.2">
      <c r="A188" s="1096" t="s">
        <v>137</v>
      </c>
      <c r="B188" s="1096"/>
      <c r="C188" s="475" t="s">
        <v>274</v>
      </c>
      <c r="D188" s="513">
        <f>SUM(D187:D187)</f>
        <v>2</v>
      </c>
      <c r="E188" s="513">
        <f>SUM(E187:E187)</f>
        <v>1645</v>
      </c>
      <c r="F188" s="513">
        <f>SUM(F187:F187)</f>
        <v>1</v>
      </c>
      <c r="G188" s="514">
        <f>SUM(G187:G187)</f>
        <v>202.72</v>
      </c>
      <c r="H188" s="514">
        <f>SUM(H187:H187)</f>
        <v>20</v>
      </c>
      <c r="I188" s="562" t="s">
        <v>274</v>
      </c>
      <c r="J188" s="563">
        <f>SUM(J187:J187)</f>
        <v>222.72</v>
      </c>
      <c r="K188" s="51">
        <f>SUM(K187:K187)</f>
        <v>2</v>
      </c>
    </row>
    <row r="189" spans="1:15" ht="4.5" customHeight="1" x14ac:dyDescent="0.25">
      <c r="A189" s="61"/>
      <c r="K189" s="312"/>
    </row>
    <row r="190" spans="1:15" ht="24" customHeight="1" x14ac:dyDescent="0.3">
      <c r="A190" s="61"/>
      <c r="B190" s="1094" t="s">
        <v>195</v>
      </c>
      <c r="C190" s="1094"/>
      <c r="D190" s="1095"/>
      <c r="E190" s="1095"/>
      <c r="F190" s="1095"/>
      <c r="G190" s="1095"/>
      <c r="H190" s="1095"/>
      <c r="I190" s="1095"/>
      <c r="J190" s="1095"/>
      <c r="K190" s="312"/>
    </row>
    <row r="191" spans="1:15" ht="4.5" customHeight="1" x14ac:dyDescent="0.25">
      <c r="A191" s="61"/>
      <c r="K191" s="312"/>
    </row>
    <row r="192" spans="1:15" ht="22.5" customHeight="1" x14ac:dyDescent="0.2">
      <c r="A192" s="50">
        <v>1</v>
      </c>
      <c r="B192" s="151" t="s">
        <v>32</v>
      </c>
      <c r="C192" s="338" t="s">
        <v>274</v>
      </c>
      <c r="D192" s="338" t="s">
        <v>274</v>
      </c>
      <c r="E192" s="338">
        <v>2</v>
      </c>
      <c r="F192" s="332" t="s">
        <v>274</v>
      </c>
      <c r="G192" s="332">
        <v>4.1917</v>
      </c>
      <c r="H192" s="332" t="s">
        <v>274</v>
      </c>
      <c r="I192" s="332" t="s">
        <v>274</v>
      </c>
      <c r="J192" s="332">
        <v>4.1917</v>
      </c>
      <c r="K192" s="338">
        <v>2</v>
      </c>
      <c r="L192" s="338" t="s">
        <v>799</v>
      </c>
      <c r="M192" s="310"/>
      <c r="N192" s="310"/>
      <c r="O192" s="310"/>
    </row>
    <row r="193" spans="1:15" s="74" customFormat="1" ht="60" customHeight="1" x14ac:dyDescent="0.2">
      <c r="A193" s="566">
        <v>2</v>
      </c>
      <c r="B193" s="204" t="s">
        <v>1245</v>
      </c>
      <c r="C193" s="338" t="s">
        <v>274</v>
      </c>
      <c r="D193" s="338" t="s">
        <v>274</v>
      </c>
      <c r="E193" s="204">
        <v>52</v>
      </c>
      <c r="F193" s="338">
        <v>1</v>
      </c>
      <c r="G193" s="332">
        <v>32</v>
      </c>
      <c r="H193" s="332">
        <v>10</v>
      </c>
      <c r="I193" s="332" t="s">
        <v>274</v>
      </c>
      <c r="J193" s="332">
        <f>SUM(G193:I193)</f>
        <v>42</v>
      </c>
      <c r="K193" s="204">
        <v>2</v>
      </c>
      <c r="L193" s="310"/>
      <c r="M193" s="47" t="s">
        <v>807</v>
      </c>
      <c r="N193" s="310"/>
      <c r="O193" s="310"/>
    </row>
    <row r="194" spans="1:15" s="74" customFormat="1" ht="21" customHeight="1" x14ac:dyDescent="0.2">
      <c r="A194" s="566">
        <v>3</v>
      </c>
      <c r="B194" s="151" t="s">
        <v>1247</v>
      </c>
      <c r="C194" s="338" t="s">
        <v>274</v>
      </c>
      <c r="D194" s="338">
        <v>1</v>
      </c>
      <c r="E194" s="338" t="s">
        <v>274</v>
      </c>
      <c r="F194" s="338" t="s">
        <v>274</v>
      </c>
      <c r="G194" s="338" t="s">
        <v>274</v>
      </c>
      <c r="H194" s="338" t="s">
        <v>274</v>
      </c>
      <c r="I194" s="332">
        <v>6.3</v>
      </c>
      <c r="J194" s="332">
        <v>6.3</v>
      </c>
      <c r="K194" s="204">
        <v>1</v>
      </c>
      <c r="L194" s="310" t="s">
        <v>1246</v>
      </c>
      <c r="M194" s="47"/>
      <c r="N194" s="310"/>
      <c r="O194" s="310"/>
    </row>
    <row r="195" spans="1:15" ht="19.5" customHeight="1" x14ac:dyDescent="0.2">
      <c r="A195" s="50">
        <v>4</v>
      </c>
      <c r="B195" s="151" t="s">
        <v>805</v>
      </c>
      <c r="C195" s="338" t="s">
        <v>274</v>
      </c>
      <c r="D195" s="338" t="s">
        <v>274</v>
      </c>
      <c r="E195" s="338" t="s">
        <v>274</v>
      </c>
      <c r="F195" s="111">
        <v>4</v>
      </c>
      <c r="G195" s="576" t="s">
        <v>274</v>
      </c>
      <c r="H195" s="485">
        <v>25.7</v>
      </c>
      <c r="I195" s="332" t="s">
        <v>274</v>
      </c>
      <c r="J195" s="485">
        <f>SUM(G195:I195)</f>
        <v>25.7</v>
      </c>
      <c r="K195" s="111">
        <v>4</v>
      </c>
      <c r="L195" s="310" t="s">
        <v>802</v>
      </c>
      <c r="M195" s="47" t="s">
        <v>808</v>
      </c>
      <c r="N195" s="310"/>
      <c r="O195" s="143"/>
    </row>
    <row r="196" spans="1:15" ht="32.25" customHeight="1" x14ac:dyDescent="0.2">
      <c r="A196" s="566">
        <v>5</v>
      </c>
      <c r="B196" s="204" t="s">
        <v>806</v>
      </c>
      <c r="C196" s="338" t="s">
        <v>274</v>
      </c>
      <c r="D196" s="338" t="s">
        <v>274</v>
      </c>
      <c r="E196" s="204">
        <v>114</v>
      </c>
      <c r="F196" s="338" t="s">
        <v>274</v>
      </c>
      <c r="G196" s="575">
        <v>20</v>
      </c>
      <c r="H196" s="332" t="s">
        <v>274</v>
      </c>
      <c r="I196" s="332" t="s">
        <v>274</v>
      </c>
      <c r="J196" s="485">
        <f>SUM(G196:I196)</f>
        <v>20</v>
      </c>
      <c r="K196" s="111">
        <v>2</v>
      </c>
      <c r="L196" s="310"/>
      <c r="M196" s="47" t="s">
        <v>809</v>
      </c>
      <c r="N196" s="310"/>
      <c r="O196" s="310"/>
    </row>
    <row r="197" spans="1:15" ht="18.75" customHeight="1" x14ac:dyDescent="0.2">
      <c r="A197" s="1096" t="s">
        <v>137</v>
      </c>
      <c r="B197" s="1096"/>
      <c r="C197" s="577" t="s">
        <v>274</v>
      </c>
      <c r="D197" s="577" t="s">
        <v>274</v>
      </c>
      <c r="E197" s="513">
        <f>SUM(E192:E196)</f>
        <v>168</v>
      </c>
      <c r="F197" s="513">
        <f>SUM(F192:F196)</f>
        <v>5</v>
      </c>
      <c r="G197" s="568">
        <f>SUM(G192:G196)</f>
        <v>56.191699999999997</v>
      </c>
      <c r="H197" s="568">
        <f>SUM(H192:H196)</f>
        <v>35.700000000000003</v>
      </c>
      <c r="I197" s="568">
        <f>SUM(I194:I196)</f>
        <v>6.3</v>
      </c>
      <c r="J197" s="588">
        <f>SUM(J192:J196)</f>
        <v>98.191699999999997</v>
      </c>
      <c r="K197" s="51">
        <f>SUM(K192:K196)</f>
        <v>11</v>
      </c>
    </row>
    <row r="198" spans="1:15" ht="4.5" customHeight="1" x14ac:dyDescent="0.25">
      <c r="A198" s="59"/>
      <c r="B198" s="316"/>
      <c r="C198" s="316"/>
      <c r="D198" s="316"/>
      <c r="E198" s="316"/>
      <c r="F198" s="316"/>
      <c r="G198" s="316"/>
      <c r="H198" s="316"/>
      <c r="I198" s="316"/>
      <c r="J198" s="316"/>
      <c r="K198" s="312"/>
    </row>
    <row r="199" spans="1:15" ht="24" customHeight="1" x14ac:dyDescent="0.3">
      <c r="A199" s="61"/>
      <c r="B199" s="1094" t="s">
        <v>181</v>
      </c>
      <c r="C199" s="1094"/>
      <c r="D199" s="1095"/>
      <c r="E199" s="1095"/>
      <c r="F199" s="1095"/>
      <c r="G199" s="1095"/>
      <c r="H199" s="1095"/>
      <c r="I199" s="1095"/>
      <c r="J199" s="1095"/>
      <c r="K199" s="312"/>
    </row>
    <row r="200" spans="1:15" ht="6" customHeight="1" x14ac:dyDescent="0.25">
      <c r="A200" s="61"/>
      <c r="K200" s="312"/>
    </row>
    <row r="201" spans="1:15" ht="30.75" customHeight="1" x14ac:dyDescent="0.25">
      <c r="A201" s="50">
        <v>1</v>
      </c>
      <c r="B201" s="204" t="s">
        <v>847</v>
      </c>
      <c r="C201" s="338" t="s">
        <v>274</v>
      </c>
      <c r="D201" s="338">
        <v>2</v>
      </c>
      <c r="E201" s="338">
        <v>82</v>
      </c>
      <c r="F201" s="111" t="s">
        <v>274</v>
      </c>
      <c r="G201" s="591">
        <v>10</v>
      </c>
      <c r="H201" s="576" t="s">
        <v>274</v>
      </c>
      <c r="I201" s="204" t="s">
        <v>274</v>
      </c>
      <c r="J201" s="645">
        <v>10</v>
      </c>
      <c r="K201" s="111">
        <v>2</v>
      </c>
      <c r="L201" s="345"/>
      <c r="M201" s="310" t="s">
        <v>848</v>
      </c>
      <c r="N201" s="310"/>
      <c r="O201" s="150"/>
    </row>
    <row r="202" spans="1:15" ht="18" customHeight="1" x14ac:dyDescent="0.2">
      <c r="A202" s="1096" t="s">
        <v>137</v>
      </c>
      <c r="B202" s="1096"/>
      <c r="C202" s="213" t="s">
        <v>274</v>
      </c>
      <c r="D202" s="213">
        <v>2</v>
      </c>
      <c r="E202" s="513">
        <f>SUM(E198:E201)</f>
        <v>82</v>
      </c>
      <c r="F202" s="51" t="s">
        <v>274</v>
      </c>
      <c r="G202" s="598">
        <f>SUM(G198:G201)</f>
        <v>10</v>
      </c>
      <c r="H202" s="51" t="s">
        <v>274</v>
      </c>
      <c r="I202" s="51" t="s">
        <v>274</v>
      </c>
      <c r="J202" s="646">
        <f>SUM(J201)</f>
        <v>10</v>
      </c>
      <c r="K202" s="51">
        <f>SUM(K198:K201)</f>
        <v>2</v>
      </c>
    </row>
    <row r="203" spans="1:15" ht="6" customHeight="1" x14ac:dyDescent="0.25">
      <c r="A203" s="61"/>
      <c r="K203" s="70"/>
    </row>
    <row r="204" spans="1:15" ht="24" customHeight="1" x14ac:dyDescent="0.3">
      <c r="A204" s="61"/>
      <c r="B204" s="1094" t="s">
        <v>183</v>
      </c>
      <c r="C204" s="1094"/>
      <c r="D204" s="1095"/>
      <c r="E204" s="1095"/>
      <c r="F204" s="1095"/>
      <c r="G204" s="1095"/>
      <c r="H204" s="1095"/>
      <c r="I204" s="1095"/>
      <c r="J204" s="1095"/>
      <c r="K204" s="70"/>
    </row>
    <row r="205" spans="1:15" ht="6" customHeight="1" x14ac:dyDescent="0.25">
      <c r="A205" s="61"/>
      <c r="K205" s="70"/>
    </row>
    <row r="206" spans="1:15" ht="196.5" customHeight="1" x14ac:dyDescent="0.2">
      <c r="A206" s="666">
        <v>1</v>
      </c>
      <c r="B206" s="551" t="s">
        <v>1339</v>
      </c>
      <c r="C206" s="207" t="s">
        <v>274</v>
      </c>
      <c r="D206" s="207">
        <v>3</v>
      </c>
      <c r="E206" s="207">
        <v>852</v>
      </c>
      <c r="F206" s="207" t="s">
        <v>274</v>
      </c>
      <c r="G206" s="664">
        <v>86</v>
      </c>
      <c r="H206" s="664" t="s">
        <v>274</v>
      </c>
      <c r="I206" s="664" t="s">
        <v>274</v>
      </c>
      <c r="J206" s="664">
        <v>86</v>
      </c>
      <c r="K206" s="207">
        <v>9</v>
      </c>
      <c r="L206" s="141" t="s">
        <v>1119</v>
      </c>
      <c r="M206" s="141" t="s">
        <v>297</v>
      </c>
      <c r="N206" s="137"/>
      <c r="O206" s="141" t="s">
        <v>980</v>
      </c>
    </row>
    <row r="207" spans="1:15" ht="59.25" customHeight="1" x14ac:dyDescent="0.2">
      <c r="A207" s="50">
        <v>2</v>
      </c>
      <c r="B207" s="209" t="s">
        <v>1340</v>
      </c>
      <c r="C207" s="111" t="s">
        <v>274</v>
      </c>
      <c r="D207" s="111">
        <v>2</v>
      </c>
      <c r="E207" s="111">
        <v>10</v>
      </c>
      <c r="F207" s="111" t="s">
        <v>274</v>
      </c>
      <c r="G207" s="481">
        <v>10</v>
      </c>
      <c r="H207" s="481" t="s">
        <v>274</v>
      </c>
      <c r="I207" s="481" t="s">
        <v>274</v>
      </c>
      <c r="J207" s="481">
        <v>10</v>
      </c>
      <c r="K207" s="111">
        <v>2</v>
      </c>
      <c r="L207" s="310" t="s">
        <v>981</v>
      </c>
      <c r="M207" s="354"/>
      <c r="N207" s="176"/>
      <c r="O207" s="176"/>
    </row>
    <row r="208" spans="1:15" ht="30.75" customHeight="1" x14ac:dyDescent="0.2">
      <c r="A208" s="666">
        <v>3</v>
      </c>
      <c r="B208" s="139" t="s">
        <v>1341</v>
      </c>
      <c r="C208" s="207" t="s">
        <v>274</v>
      </c>
      <c r="D208" s="207" t="s">
        <v>274</v>
      </c>
      <c r="E208" s="207" t="s">
        <v>274</v>
      </c>
      <c r="F208" s="207">
        <v>1</v>
      </c>
      <c r="G208" s="664" t="s">
        <v>274</v>
      </c>
      <c r="H208" s="664">
        <v>5</v>
      </c>
      <c r="I208" s="664" t="s">
        <v>274</v>
      </c>
      <c r="J208" s="664">
        <v>5</v>
      </c>
      <c r="K208" s="207">
        <v>1</v>
      </c>
      <c r="L208" s="141" t="s">
        <v>982</v>
      </c>
      <c r="M208" s="354"/>
      <c r="N208" s="176"/>
      <c r="O208" s="176"/>
    </row>
    <row r="209" spans="1:15" ht="32.25" customHeight="1" x14ac:dyDescent="0.2">
      <c r="A209" s="666">
        <v>4</v>
      </c>
      <c r="B209" s="139" t="s">
        <v>977</v>
      </c>
      <c r="C209" s="207">
        <v>1</v>
      </c>
      <c r="D209" s="207" t="s">
        <v>274</v>
      </c>
      <c r="E209" s="207" t="s">
        <v>274</v>
      </c>
      <c r="F209" s="207">
        <v>1</v>
      </c>
      <c r="G209" s="664" t="s">
        <v>274</v>
      </c>
      <c r="H209" s="664">
        <v>5</v>
      </c>
      <c r="I209" s="664" t="s">
        <v>274</v>
      </c>
      <c r="J209" s="664">
        <v>5</v>
      </c>
      <c r="K209" s="207">
        <v>1</v>
      </c>
      <c r="L209" s="141" t="s">
        <v>983</v>
      </c>
      <c r="M209" s="354"/>
      <c r="N209" s="176"/>
      <c r="O209" s="176"/>
    </row>
    <row r="210" spans="1:15" ht="18.75" customHeight="1" x14ac:dyDescent="0.2">
      <c r="A210" s="1096" t="s">
        <v>137</v>
      </c>
      <c r="B210" s="1096"/>
      <c r="C210" s="667">
        <v>1</v>
      </c>
      <c r="D210" s="51">
        <f>SUM(D206:D209)</f>
        <v>5</v>
      </c>
      <c r="E210" s="667">
        <f>SUM(E206:E209)</f>
        <v>862</v>
      </c>
      <c r="F210" s="51">
        <f>SUM(F208:F209)</f>
        <v>2</v>
      </c>
      <c r="G210" s="668">
        <f>SUM(G206:G209)</f>
        <v>96</v>
      </c>
      <c r="H210" s="490">
        <v>10</v>
      </c>
      <c r="I210" s="490" t="s">
        <v>274</v>
      </c>
      <c r="J210" s="668">
        <f>SUM(J206:J209)</f>
        <v>106</v>
      </c>
      <c r="K210" s="667">
        <f>SUM(K206:K209)</f>
        <v>13</v>
      </c>
      <c r="L210" s="339"/>
    </row>
    <row r="211" spans="1:15" ht="8.25" customHeight="1" x14ac:dyDescent="0.25">
      <c r="A211" s="59"/>
      <c r="B211" s="316"/>
      <c r="K211" s="70"/>
    </row>
    <row r="212" spans="1:15" ht="24" customHeight="1" x14ac:dyDescent="0.3">
      <c r="A212" s="1097" t="s">
        <v>196</v>
      </c>
      <c r="B212" s="1094"/>
      <c r="C212" s="1094"/>
      <c r="D212" s="1094"/>
      <c r="E212" s="1094"/>
      <c r="F212" s="1094"/>
      <c r="G212" s="1094"/>
      <c r="H212" s="1094"/>
      <c r="I212" s="1094"/>
      <c r="J212" s="1094"/>
      <c r="K212" s="70"/>
    </row>
    <row r="213" spans="1:15" ht="12" customHeight="1" x14ac:dyDescent="0.25">
      <c r="A213" s="62"/>
      <c r="B213" s="34"/>
      <c r="C213" s="34"/>
      <c r="D213" s="34"/>
      <c r="E213" s="34"/>
      <c r="F213" s="34"/>
      <c r="G213" s="34"/>
      <c r="H213" s="34"/>
      <c r="I213" s="34"/>
      <c r="J213" s="34"/>
      <c r="K213" s="70"/>
    </row>
    <row r="214" spans="1:15" ht="20.25" customHeight="1" x14ac:dyDescent="0.2">
      <c r="A214" s="569">
        <v>1</v>
      </c>
      <c r="B214" s="220" t="s">
        <v>120</v>
      </c>
      <c r="C214" s="214" t="s">
        <v>274</v>
      </c>
      <c r="D214" s="735">
        <v>1</v>
      </c>
      <c r="E214" s="214" t="s">
        <v>274</v>
      </c>
      <c r="F214" s="735">
        <v>1</v>
      </c>
      <c r="G214" s="214" t="s">
        <v>274</v>
      </c>
      <c r="H214" s="736">
        <v>5.6</v>
      </c>
      <c r="I214" s="214" t="s">
        <v>274</v>
      </c>
      <c r="J214" s="737">
        <f>SUM(G214:I214)</f>
        <v>5.6</v>
      </c>
      <c r="K214" s="129">
        <v>1</v>
      </c>
      <c r="L214" s="355"/>
      <c r="M214" s="310" t="s">
        <v>299</v>
      </c>
      <c r="N214" s="57"/>
      <c r="O214" s="57"/>
    </row>
    <row r="215" spans="1:15" ht="18.75" customHeight="1" x14ac:dyDescent="0.2">
      <c r="A215" s="1096" t="s">
        <v>137</v>
      </c>
      <c r="B215" s="1096"/>
      <c r="C215" s="667" t="s">
        <v>274</v>
      </c>
      <c r="D215" s="513">
        <f t="shared" ref="D215:J215" si="7">SUM(D214)</f>
        <v>1</v>
      </c>
      <c r="E215" s="667" t="s">
        <v>274</v>
      </c>
      <c r="F215" s="513">
        <f t="shared" si="7"/>
        <v>1</v>
      </c>
      <c r="G215" s="667" t="s">
        <v>274</v>
      </c>
      <c r="H215" s="514">
        <f t="shared" si="7"/>
        <v>5.6</v>
      </c>
      <c r="I215" s="667" t="s">
        <v>274</v>
      </c>
      <c r="J215" s="563">
        <f t="shared" si="7"/>
        <v>5.6</v>
      </c>
      <c r="K215" s="51">
        <f>SUM(K214)</f>
        <v>1</v>
      </c>
      <c r="L215" s="356"/>
    </row>
    <row r="216" spans="1:15" ht="4.5" customHeight="1" x14ac:dyDescent="0.25">
      <c r="A216" s="61"/>
      <c r="K216" s="70"/>
    </row>
    <row r="217" spans="1:15" ht="24" customHeight="1" x14ac:dyDescent="0.3">
      <c r="A217" s="1153" t="s">
        <v>197</v>
      </c>
      <c r="B217" s="1092"/>
      <c r="C217" s="1092"/>
      <c r="D217" s="1092"/>
      <c r="E217" s="1092"/>
      <c r="F217" s="1092"/>
      <c r="G217" s="1092"/>
      <c r="H217" s="1092"/>
      <c r="I217" s="1092"/>
      <c r="K217" s="70"/>
    </row>
    <row r="218" spans="1:15" ht="4.5" customHeight="1" x14ac:dyDescent="0.3">
      <c r="A218" s="61"/>
      <c r="B218" s="1113"/>
      <c r="C218" s="1113"/>
      <c r="D218" s="1092"/>
      <c r="E218" s="1092"/>
      <c r="F218" s="1092"/>
      <c r="G218" s="1092"/>
      <c r="H218" s="1092"/>
      <c r="I218" s="1092"/>
      <c r="J218" s="1092"/>
      <c r="K218" s="70"/>
    </row>
    <row r="219" spans="1:15" ht="15.75" customHeight="1" x14ac:dyDescent="0.25">
      <c r="A219" s="50">
        <v>1</v>
      </c>
      <c r="B219" s="204" t="s">
        <v>757</v>
      </c>
      <c r="C219" s="338">
        <v>1</v>
      </c>
      <c r="D219" s="338" t="s">
        <v>274</v>
      </c>
      <c r="E219" s="338" t="s">
        <v>274</v>
      </c>
      <c r="F219" s="111">
        <v>1</v>
      </c>
      <c r="G219" s="473" t="s">
        <v>274</v>
      </c>
      <c r="H219" s="576">
        <v>25</v>
      </c>
      <c r="I219" s="338" t="s">
        <v>274</v>
      </c>
      <c r="J219" s="576">
        <v>25</v>
      </c>
      <c r="K219" s="111">
        <v>1</v>
      </c>
      <c r="L219" s="310" t="s">
        <v>758</v>
      </c>
      <c r="M219" s="204"/>
      <c r="N219" s="310"/>
      <c r="O219" s="150"/>
    </row>
    <row r="220" spans="1:15" ht="18" customHeight="1" x14ac:dyDescent="0.25">
      <c r="A220" s="50">
        <v>2</v>
      </c>
      <c r="B220" s="611" t="s">
        <v>1013</v>
      </c>
      <c r="C220" s="603" t="s">
        <v>274</v>
      </c>
      <c r="D220" s="338">
        <v>7</v>
      </c>
      <c r="E220" s="338">
        <v>45</v>
      </c>
      <c r="F220" s="111">
        <v>3</v>
      </c>
      <c r="G220" s="473">
        <v>8</v>
      </c>
      <c r="H220" s="576">
        <v>75</v>
      </c>
      <c r="I220" s="603" t="s">
        <v>274</v>
      </c>
      <c r="J220" s="612">
        <v>83</v>
      </c>
      <c r="K220" s="111">
        <v>6</v>
      </c>
      <c r="L220" s="310" t="s">
        <v>755</v>
      </c>
      <c r="M220" s="204"/>
      <c r="N220" s="310"/>
      <c r="O220" s="150"/>
    </row>
    <row r="221" spans="1:15" ht="75" customHeight="1" x14ac:dyDescent="0.25">
      <c r="A221" s="50">
        <v>3</v>
      </c>
      <c r="B221" s="204" t="s">
        <v>1015</v>
      </c>
      <c r="C221" s="338">
        <v>1</v>
      </c>
      <c r="D221" s="338">
        <v>4</v>
      </c>
      <c r="E221" s="338">
        <v>141</v>
      </c>
      <c r="F221" s="111">
        <v>3</v>
      </c>
      <c r="G221" s="473">
        <v>36.86</v>
      </c>
      <c r="H221" s="576">
        <v>60</v>
      </c>
      <c r="I221" s="338">
        <v>5</v>
      </c>
      <c r="J221" s="612">
        <v>101.86</v>
      </c>
      <c r="K221" s="111">
        <v>6</v>
      </c>
      <c r="L221" s="310" t="s">
        <v>759</v>
      </c>
      <c r="M221" s="310" t="s">
        <v>762</v>
      </c>
      <c r="N221" s="310"/>
      <c r="O221" s="150"/>
    </row>
    <row r="222" spans="1:15" ht="15.75" customHeight="1" x14ac:dyDescent="0.2">
      <c r="A222" s="50">
        <v>4</v>
      </c>
      <c r="B222" s="204" t="s">
        <v>941</v>
      </c>
      <c r="C222" s="603">
        <v>2</v>
      </c>
      <c r="D222" s="603" t="s">
        <v>274</v>
      </c>
      <c r="E222" s="338">
        <v>215</v>
      </c>
      <c r="F222" s="111">
        <v>5</v>
      </c>
      <c r="G222" s="473">
        <v>50</v>
      </c>
      <c r="H222" s="576">
        <v>32.33</v>
      </c>
      <c r="I222" s="603" t="s">
        <v>274</v>
      </c>
      <c r="J222" s="612">
        <v>82.33</v>
      </c>
      <c r="K222" s="111">
        <v>5</v>
      </c>
      <c r="L222" s="310" t="s">
        <v>760</v>
      </c>
      <c r="M222" s="310"/>
      <c r="N222" s="310"/>
      <c r="O222" s="204"/>
    </row>
    <row r="223" spans="1:15" ht="18" customHeight="1" x14ac:dyDescent="0.25">
      <c r="A223" s="50">
        <v>5</v>
      </c>
      <c r="B223" s="151" t="s">
        <v>1014</v>
      </c>
      <c r="C223" s="338">
        <v>1</v>
      </c>
      <c r="D223" s="338">
        <v>1</v>
      </c>
      <c r="E223" s="338">
        <v>19</v>
      </c>
      <c r="F223" s="111">
        <v>3</v>
      </c>
      <c r="G223" s="473">
        <v>1.3</v>
      </c>
      <c r="H223" s="485">
        <v>51.8005</v>
      </c>
      <c r="I223" s="603" t="s">
        <v>274</v>
      </c>
      <c r="J223" s="740">
        <v>53.100499999999997</v>
      </c>
      <c r="K223" s="111">
        <v>5</v>
      </c>
      <c r="L223" s="310" t="s">
        <v>761</v>
      </c>
      <c r="M223" s="204"/>
      <c r="N223" s="310"/>
      <c r="O223" s="150"/>
    </row>
    <row r="224" spans="1:15" ht="18.75" customHeight="1" x14ac:dyDescent="0.2">
      <c r="A224" s="1134" t="s">
        <v>137</v>
      </c>
      <c r="B224" s="1134"/>
      <c r="C224" s="220">
        <v>5</v>
      </c>
      <c r="D224" s="220">
        <f>SUM(D219:D223)</f>
        <v>12</v>
      </c>
      <c r="E224" s="220">
        <f>SUM(E219:E223)</f>
        <v>420</v>
      </c>
      <c r="F224" s="220">
        <f>SUM(F219:F223)</f>
        <v>15</v>
      </c>
      <c r="G224" s="629">
        <f>SUM(G219:G223)</f>
        <v>96.16</v>
      </c>
      <c r="H224" s="357">
        <f>SUM(H219:H223)</f>
        <v>244.13049999999998</v>
      </c>
      <c r="I224" s="513">
        <v>5</v>
      </c>
      <c r="J224" s="741">
        <f>SUM(J219:J223)</f>
        <v>345.29050000000001</v>
      </c>
      <c r="K224" s="51">
        <f>SUM(K219:K223)</f>
        <v>23</v>
      </c>
    </row>
    <row r="225" spans="1:15" ht="6.75" customHeight="1" x14ac:dyDescent="0.25">
      <c r="A225" s="75"/>
      <c r="B225" s="76"/>
      <c r="C225" s="76"/>
      <c r="D225" s="77"/>
      <c r="E225" s="77"/>
      <c r="F225" s="77"/>
      <c r="G225" s="78"/>
      <c r="H225" s="78"/>
      <c r="I225" s="78"/>
      <c r="K225" s="312"/>
    </row>
    <row r="226" spans="1:15" ht="24" customHeight="1" x14ac:dyDescent="0.3">
      <c r="A226" s="1170" t="s">
        <v>1314</v>
      </c>
      <c r="B226" s="1093"/>
      <c r="C226" s="1093"/>
      <c r="D226" s="1093"/>
      <c r="E226" s="1093"/>
      <c r="F226" s="1093"/>
      <c r="G226" s="1093"/>
      <c r="H226" s="1093"/>
      <c r="I226" s="1093"/>
      <c r="J226" s="1093"/>
      <c r="K226" s="312"/>
    </row>
    <row r="227" spans="1:15" ht="6.75" customHeight="1" x14ac:dyDescent="0.25">
      <c r="A227" s="62"/>
      <c r="B227" s="34"/>
      <c r="C227" s="34"/>
      <c r="D227" s="34"/>
      <c r="E227" s="34"/>
      <c r="F227" s="34"/>
      <c r="G227" s="34"/>
      <c r="H227" s="34"/>
      <c r="I227" s="34"/>
      <c r="J227" s="34"/>
      <c r="K227" s="130"/>
    </row>
    <row r="228" spans="1:15" ht="4.5" customHeight="1" x14ac:dyDescent="0.25">
      <c r="A228" s="61"/>
      <c r="K228" s="312"/>
    </row>
    <row r="229" spans="1:15" ht="24" customHeight="1" x14ac:dyDescent="0.3">
      <c r="A229" s="61"/>
      <c r="B229" s="1113" t="s">
        <v>198</v>
      </c>
      <c r="C229" s="1113"/>
      <c r="D229" s="1092"/>
      <c r="E229" s="1092"/>
      <c r="F229" s="1092"/>
      <c r="G229" s="1092"/>
      <c r="H229" s="1092"/>
      <c r="I229" s="1092"/>
      <c r="J229" s="1092"/>
      <c r="K229" s="312"/>
    </row>
    <row r="230" spans="1:15" ht="4.5" customHeight="1" x14ac:dyDescent="0.3">
      <c r="A230" s="61"/>
      <c r="B230" s="206"/>
      <c r="C230" s="206"/>
      <c r="K230" s="312"/>
    </row>
    <row r="231" spans="1:15" ht="92.25" customHeight="1" x14ac:dyDescent="0.2">
      <c r="A231" s="111">
        <v>1</v>
      </c>
      <c r="B231" s="151" t="s">
        <v>413</v>
      </c>
      <c r="C231" s="473" t="s">
        <v>274</v>
      </c>
      <c r="D231" s="473" t="s">
        <v>274</v>
      </c>
      <c r="E231" s="473" t="s">
        <v>274</v>
      </c>
      <c r="F231" s="481">
        <v>13</v>
      </c>
      <c r="G231" s="473" t="s">
        <v>274</v>
      </c>
      <c r="H231" s="485">
        <v>2082.6206999999999</v>
      </c>
      <c r="I231" s="473" t="s">
        <v>274</v>
      </c>
      <c r="J231" s="485">
        <f>H231</f>
        <v>2082.6206999999999</v>
      </c>
      <c r="K231" s="111">
        <v>15</v>
      </c>
      <c r="L231" s="310" t="s">
        <v>1210</v>
      </c>
      <c r="M231" s="204" t="s">
        <v>365</v>
      </c>
      <c r="N231" s="204"/>
      <c r="O231" s="110"/>
    </row>
    <row r="232" spans="1:15" ht="126.75" customHeight="1" x14ac:dyDescent="0.2">
      <c r="A232" s="111">
        <v>2</v>
      </c>
      <c r="B232" s="151" t="s">
        <v>414</v>
      </c>
      <c r="C232" s="473" t="s">
        <v>274</v>
      </c>
      <c r="D232" s="473" t="s">
        <v>274</v>
      </c>
      <c r="E232" s="473" t="s">
        <v>274</v>
      </c>
      <c r="F232" s="481">
        <v>8</v>
      </c>
      <c r="G232" s="473" t="s">
        <v>274</v>
      </c>
      <c r="H232" s="481">
        <v>2012.91</v>
      </c>
      <c r="I232" s="473" t="s">
        <v>274</v>
      </c>
      <c r="J232" s="481">
        <f>H232</f>
        <v>2012.91</v>
      </c>
      <c r="K232" s="111">
        <v>18</v>
      </c>
      <c r="L232" s="310" t="s">
        <v>1211</v>
      </c>
      <c r="M232" s="204" t="s">
        <v>366</v>
      </c>
      <c r="N232" s="110"/>
      <c r="O232" s="110"/>
    </row>
    <row r="233" spans="1:15" ht="89.25" customHeight="1" x14ac:dyDescent="0.2">
      <c r="A233" s="111">
        <v>3</v>
      </c>
      <c r="B233" s="151" t="s">
        <v>415</v>
      </c>
      <c r="C233" s="473" t="s">
        <v>274</v>
      </c>
      <c r="D233" s="481">
        <v>1</v>
      </c>
      <c r="E233" s="481">
        <v>83</v>
      </c>
      <c r="F233" s="481">
        <v>9</v>
      </c>
      <c r="G233" s="481">
        <v>15</v>
      </c>
      <c r="H233" s="485">
        <v>642.20140000000004</v>
      </c>
      <c r="I233" s="473" t="s">
        <v>274</v>
      </c>
      <c r="J233" s="485">
        <f>H233+G233</f>
        <v>657.20140000000004</v>
      </c>
      <c r="K233" s="111">
        <v>10</v>
      </c>
      <c r="L233" s="310" t="s">
        <v>1063</v>
      </c>
      <c r="M233" s="310" t="s">
        <v>1064</v>
      </c>
      <c r="N233" s="111"/>
      <c r="O233" s="111"/>
    </row>
    <row r="234" spans="1:15" ht="120" customHeight="1" x14ac:dyDescent="0.2">
      <c r="A234" s="204">
        <v>4</v>
      </c>
      <c r="B234" s="151" t="s">
        <v>416</v>
      </c>
      <c r="C234" s="473" t="s">
        <v>274</v>
      </c>
      <c r="D234" s="473">
        <v>2</v>
      </c>
      <c r="E234" s="473">
        <v>82</v>
      </c>
      <c r="F234" s="473">
        <v>13</v>
      </c>
      <c r="G234" s="473">
        <v>12</v>
      </c>
      <c r="H234" s="473">
        <v>1189.53</v>
      </c>
      <c r="I234" s="473" t="s">
        <v>274</v>
      </c>
      <c r="J234" s="473">
        <f>H234+G234</f>
        <v>1201.53</v>
      </c>
      <c r="K234" s="204">
        <v>16</v>
      </c>
      <c r="L234" s="310" t="s">
        <v>1066</v>
      </c>
      <c r="M234" s="310" t="s">
        <v>1065</v>
      </c>
      <c r="N234" s="204"/>
      <c r="O234" s="204"/>
    </row>
    <row r="235" spans="1:15" ht="93.75" customHeight="1" x14ac:dyDescent="0.2">
      <c r="A235" s="204">
        <v>5</v>
      </c>
      <c r="B235" s="151" t="s">
        <v>417</v>
      </c>
      <c r="C235" s="473" t="s">
        <v>274</v>
      </c>
      <c r="D235" s="473">
        <v>1</v>
      </c>
      <c r="E235" s="473">
        <v>25</v>
      </c>
      <c r="F235" s="473">
        <v>8</v>
      </c>
      <c r="G235" s="473">
        <v>5</v>
      </c>
      <c r="H235" s="473">
        <v>688.82</v>
      </c>
      <c r="I235" s="473" t="s">
        <v>274</v>
      </c>
      <c r="J235" s="473">
        <f>SUM(G235:I235)</f>
        <v>693.82</v>
      </c>
      <c r="K235" s="204">
        <v>9</v>
      </c>
      <c r="L235" s="310" t="s">
        <v>1067</v>
      </c>
      <c r="M235" s="204" t="s">
        <v>367</v>
      </c>
      <c r="N235" s="204"/>
      <c r="O235" s="151"/>
    </row>
    <row r="236" spans="1:15" s="64" customFormat="1" ht="45.75" customHeight="1" x14ac:dyDescent="0.2">
      <c r="A236" s="204">
        <v>6</v>
      </c>
      <c r="B236" s="204" t="s">
        <v>418</v>
      </c>
      <c r="C236" s="473" t="s">
        <v>274</v>
      </c>
      <c r="D236" s="473" t="s">
        <v>274</v>
      </c>
      <c r="E236" s="473" t="s">
        <v>274</v>
      </c>
      <c r="F236" s="473">
        <v>5</v>
      </c>
      <c r="G236" s="473" t="s">
        <v>274</v>
      </c>
      <c r="H236" s="473">
        <f>110.8+37+5.84+72.37</f>
        <v>226.01000000000002</v>
      </c>
      <c r="I236" s="473" t="s">
        <v>274</v>
      </c>
      <c r="J236" s="473">
        <f>H236</f>
        <v>226.01000000000002</v>
      </c>
      <c r="K236" s="204">
        <v>5</v>
      </c>
      <c r="L236" s="204" t="s">
        <v>369</v>
      </c>
      <c r="M236" s="204" t="s">
        <v>368</v>
      </c>
      <c r="N236" s="204"/>
      <c r="O236" s="204"/>
    </row>
    <row r="237" spans="1:15" s="64" customFormat="1" ht="19.5" customHeight="1" x14ac:dyDescent="0.2">
      <c r="A237" s="161"/>
      <c r="B237" s="488" t="s">
        <v>101</v>
      </c>
      <c r="C237" s="489" t="s">
        <v>274</v>
      </c>
      <c r="D237" s="490">
        <f>D235+D234+D233</f>
        <v>4</v>
      </c>
      <c r="E237" s="490">
        <f>E235+E234+E233</f>
        <v>190</v>
      </c>
      <c r="F237" s="490">
        <f>F236+F235+F234+F233+F232+F231</f>
        <v>56</v>
      </c>
      <c r="G237" s="490">
        <f>G235+G234+G233</f>
        <v>32</v>
      </c>
      <c r="H237" s="216">
        <f>H236+H235+H234+H233+H232+H231</f>
        <v>6842.0920999999998</v>
      </c>
      <c r="I237" s="489" t="s">
        <v>274</v>
      </c>
      <c r="J237" s="216">
        <f>J236+J235+J234+J233+J232+J231</f>
        <v>6874.0920999999998</v>
      </c>
      <c r="K237" s="51">
        <f>K236+K235+K234+K233+K232+K231</f>
        <v>73</v>
      </c>
      <c r="L237" s="222"/>
      <c r="M237" s="223"/>
      <c r="N237" s="162"/>
      <c r="O237" s="163"/>
    </row>
    <row r="238" spans="1:15" ht="5.25" customHeight="1" x14ac:dyDescent="0.25">
      <c r="A238" s="61"/>
      <c r="K238" s="312"/>
    </row>
    <row r="239" spans="1:15" ht="24" customHeight="1" x14ac:dyDescent="0.3">
      <c r="A239" s="61"/>
      <c r="B239" s="1113" t="s">
        <v>199</v>
      </c>
      <c r="C239" s="1113"/>
      <c r="D239" s="1092"/>
      <c r="E239" s="1092"/>
      <c r="F239" s="1092"/>
      <c r="G239" s="1092"/>
      <c r="H239" s="1092"/>
      <c r="I239" s="1092"/>
      <c r="J239" s="1092"/>
      <c r="K239" s="312"/>
    </row>
    <row r="240" spans="1:15" s="74" customFormat="1" ht="61.5" customHeight="1" x14ac:dyDescent="0.2">
      <c r="A240" s="164" t="s">
        <v>372</v>
      </c>
      <c r="B240" s="164" t="s">
        <v>419</v>
      </c>
      <c r="C240" s="204" t="s">
        <v>274</v>
      </c>
      <c r="D240" s="327">
        <v>3</v>
      </c>
      <c r="E240" s="201" t="s">
        <v>274</v>
      </c>
      <c r="F240" s="327">
        <v>3</v>
      </c>
      <c r="G240" s="201" t="s">
        <v>274</v>
      </c>
      <c r="H240" s="108">
        <v>128.94</v>
      </c>
      <c r="I240" s="108" t="s">
        <v>274</v>
      </c>
      <c r="J240" s="108">
        <f>SUM(G240:I240)</f>
        <v>128.94</v>
      </c>
      <c r="K240" s="327">
        <v>3</v>
      </c>
      <c r="L240" s="327"/>
      <c r="M240" s="135" t="s">
        <v>370</v>
      </c>
      <c r="N240" s="108"/>
      <c r="O240" s="109"/>
    </row>
    <row r="241" spans="1:15" s="74" customFormat="1" ht="49.5" customHeight="1" x14ac:dyDescent="0.2">
      <c r="A241" s="164" t="s">
        <v>373</v>
      </c>
      <c r="B241" s="164" t="s">
        <v>420</v>
      </c>
      <c r="C241" s="204" t="s">
        <v>274</v>
      </c>
      <c r="D241" s="327">
        <v>3</v>
      </c>
      <c r="E241" s="201" t="s">
        <v>274</v>
      </c>
      <c r="F241" s="327">
        <v>3</v>
      </c>
      <c r="G241" s="201" t="s">
        <v>274</v>
      </c>
      <c r="H241" s="108">
        <v>151</v>
      </c>
      <c r="I241" s="108" t="s">
        <v>274</v>
      </c>
      <c r="J241" s="108">
        <f>SUM(G241:I241)</f>
        <v>151</v>
      </c>
      <c r="K241" s="327">
        <v>3</v>
      </c>
      <c r="L241" s="327"/>
      <c r="M241" s="135" t="s">
        <v>371</v>
      </c>
      <c r="N241" s="108"/>
      <c r="O241" s="109"/>
    </row>
    <row r="242" spans="1:15" ht="93.75" customHeight="1" x14ac:dyDescent="0.2">
      <c r="A242" s="164" t="s">
        <v>374</v>
      </c>
      <c r="B242" s="164" t="s">
        <v>421</v>
      </c>
      <c r="C242" s="204" t="s">
        <v>274</v>
      </c>
      <c r="D242" s="327">
        <v>6</v>
      </c>
      <c r="E242" s="327">
        <v>1</v>
      </c>
      <c r="F242" s="327">
        <v>6</v>
      </c>
      <c r="G242" s="201">
        <v>5</v>
      </c>
      <c r="H242" s="108">
        <v>164.69</v>
      </c>
      <c r="I242" s="108" t="s">
        <v>274</v>
      </c>
      <c r="J242" s="108">
        <f>SUM(G242:I242)</f>
        <v>169.69</v>
      </c>
      <c r="K242" s="327">
        <v>6</v>
      </c>
      <c r="L242" s="202" t="s">
        <v>1048</v>
      </c>
      <c r="M242" s="224" t="s">
        <v>1365</v>
      </c>
      <c r="N242" s="135" t="s">
        <v>1223</v>
      </c>
      <c r="O242" s="109"/>
    </row>
    <row r="243" spans="1:15" ht="28.5" customHeight="1" x14ac:dyDescent="0.2">
      <c r="A243" s="164" t="s">
        <v>375</v>
      </c>
      <c r="B243" s="164" t="s">
        <v>422</v>
      </c>
      <c r="C243" s="204" t="s">
        <v>274</v>
      </c>
      <c r="D243" s="327">
        <v>1</v>
      </c>
      <c r="E243" s="327">
        <v>1</v>
      </c>
      <c r="F243" s="201" t="s">
        <v>274</v>
      </c>
      <c r="G243" s="108">
        <v>0.29759999999999998</v>
      </c>
      <c r="H243" s="201" t="s">
        <v>274</v>
      </c>
      <c r="I243" s="108" t="s">
        <v>274</v>
      </c>
      <c r="J243" s="108">
        <f>SUM(G243:I243)</f>
        <v>0.29759999999999998</v>
      </c>
      <c r="K243" s="518">
        <v>1</v>
      </c>
      <c r="L243" s="327"/>
      <c r="M243" s="224" t="s">
        <v>376</v>
      </c>
      <c r="N243" s="108"/>
      <c r="O243" s="109"/>
    </row>
    <row r="244" spans="1:15" ht="24.75" customHeight="1" x14ac:dyDescent="0.2">
      <c r="A244" s="358"/>
      <c r="B244" s="519" t="s">
        <v>101</v>
      </c>
      <c r="C244" s="512" t="s">
        <v>274</v>
      </c>
      <c r="D244" s="520">
        <f>SUM(D240:D243)</f>
        <v>13</v>
      </c>
      <c r="E244" s="520">
        <f>SUM(E240:E243)</f>
        <v>2</v>
      </c>
      <c r="F244" s="520">
        <f>SUM(F240:F243)</f>
        <v>12</v>
      </c>
      <c r="G244" s="521">
        <f>SUM(G240:G243)</f>
        <v>5.2976000000000001</v>
      </c>
      <c r="H244" s="521">
        <f>SUM(H240:H243)</f>
        <v>444.63</v>
      </c>
      <c r="I244" s="521" t="s">
        <v>274</v>
      </c>
      <c r="J244" s="522">
        <f>SUM(J240:J243)</f>
        <v>449.92759999999998</v>
      </c>
      <c r="K244" s="520">
        <f>SUM(K240:K243)</f>
        <v>13</v>
      </c>
      <c r="L244" s="359"/>
      <c r="M244" s="358"/>
      <c r="N244" s="165"/>
      <c r="O244" s="165"/>
    </row>
    <row r="245" spans="1:15" ht="6" customHeight="1" x14ac:dyDescent="0.2">
      <c r="A245" s="539"/>
      <c r="B245" s="540"/>
      <c r="C245" s="397"/>
      <c r="D245" s="541"/>
      <c r="E245" s="541"/>
      <c r="F245" s="541"/>
      <c r="G245" s="542"/>
      <c r="H245" s="542"/>
      <c r="I245" s="542"/>
      <c r="J245" s="542"/>
      <c r="K245" s="541"/>
      <c r="L245" s="451"/>
      <c r="M245" s="452"/>
      <c r="N245" s="453"/>
      <c r="O245" s="453"/>
    </row>
    <row r="246" spans="1:15" ht="24" customHeight="1" x14ac:dyDescent="0.2">
      <c r="A246" s="1162" t="s">
        <v>424</v>
      </c>
      <c r="B246" s="1163"/>
      <c r="C246" s="1163"/>
      <c r="D246" s="1163"/>
      <c r="E246" s="1163"/>
      <c r="F246" s="1163"/>
      <c r="G246" s="1163"/>
      <c r="H246" s="1163"/>
      <c r="I246" s="1163"/>
      <c r="J246" s="1163"/>
      <c r="K246" s="1163"/>
      <c r="L246" s="1163"/>
      <c r="M246" s="1163"/>
      <c r="N246" s="1163"/>
      <c r="O246" s="1163"/>
    </row>
    <row r="247" spans="1:15" ht="37.5" customHeight="1" x14ac:dyDescent="0.2">
      <c r="A247" s="136">
        <v>1</v>
      </c>
      <c r="B247" s="139" t="s">
        <v>1229</v>
      </c>
      <c r="C247" s="136" t="s">
        <v>274</v>
      </c>
      <c r="D247" s="136">
        <v>1</v>
      </c>
      <c r="E247" s="136" t="s">
        <v>274</v>
      </c>
      <c r="F247" s="136">
        <v>1</v>
      </c>
      <c r="G247" s="543" t="s">
        <v>274</v>
      </c>
      <c r="H247" s="543">
        <v>60</v>
      </c>
      <c r="I247" s="543" t="s">
        <v>274</v>
      </c>
      <c r="J247" s="543">
        <f>SUM(H247:I247)</f>
        <v>60</v>
      </c>
      <c r="K247" s="136">
        <v>1</v>
      </c>
      <c r="L247" s="135" t="s">
        <v>1230</v>
      </c>
      <c r="M247" s="544"/>
      <c r="N247" s="544"/>
      <c r="O247" s="544"/>
    </row>
    <row r="248" spans="1:15" ht="126" customHeight="1" x14ac:dyDescent="0.2">
      <c r="A248" s="136">
        <v>2</v>
      </c>
      <c r="B248" s="139" t="s">
        <v>121</v>
      </c>
      <c r="C248" s="136" t="s">
        <v>274</v>
      </c>
      <c r="D248" s="136">
        <v>1</v>
      </c>
      <c r="E248" s="136" t="s">
        <v>274</v>
      </c>
      <c r="F248" s="136">
        <v>1</v>
      </c>
      <c r="G248" s="543" t="s">
        <v>274</v>
      </c>
      <c r="H248" s="543">
        <v>398.43</v>
      </c>
      <c r="I248" s="543" t="s">
        <v>274</v>
      </c>
      <c r="J248" s="543">
        <f>SUM(H248:I248)</f>
        <v>398.43</v>
      </c>
      <c r="K248" s="133">
        <v>7</v>
      </c>
      <c r="L248" s="141" t="s">
        <v>1231</v>
      </c>
      <c r="M248" s="445"/>
      <c r="N248" s="166"/>
      <c r="O248" s="166"/>
    </row>
    <row r="249" spans="1:15" ht="31.5" customHeight="1" x14ac:dyDescent="0.2">
      <c r="A249" s="136">
        <v>3</v>
      </c>
      <c r="B249" s="139" t="s">
        <v>425</v>
      </c>
      <c r="C249" s="132" t="s">
        <v>274</v>
      </c>
      <c r="D249" s="132">
        <v>1</v>
      </c>
      <c r="E249" s="132" t="s">
        <v>274</v>
      </c>
      <c r="F249" s="132">
        <v>1</v>
      </c>
      <c r="G249" s="545" t="s">
        <v>274</v>
      </c>
      <c r="H249" s="545">
        <v>55</v>
      </c>
      <c r="I249" s="545" t="s">
        <v>274</v>
      </c>
      <c r="J249" s="545">
        <f>SUM(G249:I249)</f>
        <v>55</v>
      </c>
      <c r="K249" s="132">
        <v>1</v>
      </c>
      <c r="L249" s="137" t="s">
        <v>427</v>
      </c>
      <c r="M249" s="136"/>
      <c r="N249" s="166"/>
      <c r="O249" s="166"/>
    </row>
    <row r="250" spans="1:15" ht="64.5" customHeight="1" x14ac:dyDescent="0.2">
      <c r="A250" s="136">
        <v>4</v>
      </c>
      <c r="B250" s="139" t="s">
        <v>1068</v>
      </c>
      <c r="C250" s="132" t="s">
        <v>274</v>
      </c>
      <c r="D250" s="132">
        <v>2</v>
      </c>
      <c r="E250" s="132" t="s">
        <v>274</v>
      </c>
      <c r="F250" s="132">
        <v>2</v>
      </c>
      <c r="G250" s="545" t="s">
        <v>274</v>
      </c>
      <c r="H250" s="545">
        <v>95</v>
      </c>
      <c r="I250" s="545" t="s">
        <v>274</v>
      </c>
      <c r="J250" s="545">
        <f>SUM(H250:I250)</f>
        <v>95</v>
      </c>
      <c r="K250" s="132">
        <v>2</v>
      </c>
      <c r="L250" s="141" t="s">
        <v>1232</v>
      </c>
      <c r="M250" s="136"/>
      <c r="N250" s="166"/>
      <c r="O250" s="166"/>
    </row>
    <row r="251" spans="1:15" ht="18.75" customHeight="1" x14ac:dyDescent="0.2">
      <c r="A251" s="139"/>
      <c r="B251" s="546" t="s">
        <v>426</v>
      </c>
      <c r="C251" s="139" t="s">
        <v>274</v>
      </c>
      <c r="D251" s="139">
        <f>SUM(D247:D250)</f>
        <v>5</v>
      </c>
      <c r="E251" s="139" t="s">
        <v>274</v>
      </c>
      <c r="F251" s="139">
        <f>SUM(F247:F250)</f>
        <v>5</v>
      </c>
      <c r="G251" s="547" t="s">
        <v>274</v>
      </c>
      <c r="H251" s="547">
        <f>SUM(H247:H250)</f>
        <v>608.43000000000006</v>
      </c>
      <c r="I251" s="547" t="s">
        <v>274</v>
      </c>
      <c r="J251" s="547">
        <f>SUM(J247:J250)</f>
        <v>608.43000000000006</v>
      </c>
      <c r="K251" s="139">
        <f>SUM(K247:K250)</f>
        <v>11</v>
      </c>
      <c r="L251" s="139"/>
      <c r="M251" s="139"/>
      <c r="N251" s="167"/>
      <c r="O251" s="167"/>
    </row>
    <row r="252" spans="1:15" ht="24" customHeight="1" x14ac:dyDescent="0.3">
      <c r="A252" s="61"/>
      <c r="B252" s="1113" t="s">
        <v>200</v>
      </c>
      <c r="C252" s="1113"/>
      <c r="D252" s="1092"/>
      <c r="E252" s="1092"/>
      <c r="F252" s="1092"/>
      <c r="G252" s="1092"/>
      <c r="H252" s="1092"/>
      <c r="I252" s="1092"/>
      <c r="J252" s="1092"/>
      <c r="K252" s="70"/>
    </row>
    <row r="253" spans="1:15" ht="9.9499999999999993" customHeight="1" x14ac:dyDescent="0.25">
      <c r="A253" s="61"/>
      <c r="K253" s="312"/>
    </row>
    <row r="254" spans="1:15" ht="172.5" customHeight="1" x14ac:dyDescent="0.2">
      <c r="A254" s="798">
        <v>1</v>
      </c>
      <c r="B254" s="204" t="s">
        <v>446</v>
      </c>
      <c r="C254" s="204" t="s">
        <v>274</v>
      </c>
      <c r="D254" s="204" t="s">
        <v>274</v>
      </c>
      <c r="E254" s="204" t="s">
        <v>274</v>
      </c>
      <c r="F254" s="204">
        <v>15</v>
      </c>
      <c r="G254" s="332" t="s">
        <v>274</v>
      </c>
      <c r="H254" s="332">
        <v>1677.43</v>
      </c>
      <c r="I254" s="332" t="s">
        <v>274</v>
      </c>
      <c r="J254" s="332">
        <f>SUM(H254:I254)</f>
        <v>1677.43</v>
      </c>
      <c r="K254" s="204">
        <v>15</v>
      </c>
      <c r="L254" s="310" t="s">
        <v>1236</v>
      </c>
      <c r="M254" s="310" t="s">
        <v>445</v>
      </c>
      <c r="N254" s="57"/>
      <c r="O254" s="57"/>
    </row>
    <row r="255" spans="1:15" ht="96" customHeight="1" x14ac:dyDescent="0.2">
      <c r="A255" s="798">
        <v>2</v>
      </c>
      <c r="B255" s="204" t="s">
        <v>447</v>
      </c>
      <c r="C255" s="204" t="s">
        <v>274</v>
      </c>
      <c r="D255" s="204" t="s">
        <v>274</v>
      </c>
      <c r="E255" s="204" t="s">
        <v>274</v>
      </c>
      <c r="F255" s="204">
        <v>9</v>
      </c>
      <c r="G255" s="332" t="s">
        <v>274</v>
      </c>
      <c r="H255" s="332">
        <v>1202.0027</v>
      </c>
      <c r="I255" s="332" t="s">
        <v>274</v>
      </c>
      <c r="J255" s="332">
        <f>SUM(H255:I255)</f>
        <v>1202.0027</v>
      </c>
      <c r="K255" s="204">
        <v>9</v>
      </c>
      <c r="L255" s="564" t="s">
        <v>1237</v>
      </c>
      <c r="M255" s="310" t="s">
        <v>300</v>
      </c>
      <c r="N255" s="57"/>
      <c r="O255" s="57"/>
    </row>
    <row r="256" spans="1:15" ht="47.25" customHeight="1" x14ac:dyDescent="0.2">
      <c r="A256" s="807" t="s">
        <v>374</v>
      </c>
      <c r="B256" s="204" t="s">
        <v>1146</v>
      </c>
      <c r="C256" s="204" t="s">
        <v>274</v>
      </c>
      <c r="D256" s="204" t="s">
        <v>274</v>
      </c>
      <c r="E256" s="204" t="s">
        <v>274</v>
      </c>
      <c r="F256" s="204">
        <v>1</v>
      </c>
      <c r="G256" s="332" t="s">
        <v>274</v>
      </c>
      <c r="H256" s="332">
        <v>77</v>
      </c>
      <c r="I256" s="332" t="s">
        <v>274</v>
      </c>
      <c r="J256" s="332">
        <f>SUM(H256:I256)</f>
        <v>77</v>
      </c>
      <c r="K256" s="204">
        <v>1</v>
      </c>
      <c r="L256" s="350"/>
      <c r="M256" s="310" t="s">
        <v>1364</v>
      </c>
      <c r="N256" s="57"/>
      <c r="O256" s="57"/>
    </row>
    <row r="257" spans="1:15" ht="56.25" customHeight="1" x14ac:dyDescent="0.2">
      <c r="A257" s="807" t="s">
        <v>375</v>
      </c>
      <c r="B257" s="204" t="s">
        <v>448</v>
      </c>
      <c r="C257" s="204" t="s">
        <v>274</v>
      </c>
      <c r="D257" s="204">
        <v>2</v>
      </c>
      <c r="E257" s="204">
        <v>3</v>
      </c>
      <c r="F257" s="204">
        <v>3</v>
      </c>
      <c r="G257" s="332">
        <v>3</v>
      </c>
      <c r="H257" s="332">
        <v>117.86</v>
      </c>
      <c r="I257" s="332" t="s">
        <v>274</v>
      </c>
      <c r="J257" s="332">
        <f>SUM(G257:I257)</f>
        <v>120.86</v>
      </c>
      <c r="K257" s="204">
        <v>5</v>
      </c>
      <c r="L257" s="310" t="s">
        <v>1078</v>
      </c>
      <c r="M257" s="310" t="s">
        <v>449</v>
      </c>
      <c r="N257" s="57"/>
      <c r="O257" s="57"/>
    </row>
    <row r="258" spans="1:15" ht="20.25" customHeight="1" x14ac:dyDescent="0.2">
      <c r="A258" s="1157" t="s">
        <v>137</v>
      </c>
      <c r="B258" s="1158"/>
      <c r="C258" s="151" t="s">
        <v>274</v>
      </c>
      <c r="D258" s="808">
        <f>SUM(D256:D257)</f>
        <v>2</v>
      </c>
      <c r="E258" s="808">
        <f>SUM(E256:E257)</f>
        <v>3</v>
      </c>
      <c r="F258" s="808">
        <f>SUM(F254:F257)</f>
        <v>28</v>
      </c>
      <c r="G258" s="809">
        <f>SUM(G256:G257)</f>
        <v>3</v>
      </c>
      <c r="H258" s="809">
        <f>SUM(H254:H257)</f>
        <v>3074.2927000000004</v>
      </c>
      <c r="I258" s="600" t="s">
        <v>274</v>
      </c>
      <c r="J258" s="809">
        <f>SUM(J254:J257)</f>
        <v>3077.2927000000004</v>
      </c>
      <c r="K258" s="68">
        <f>SUM(K254:K257)</f>
        <v>30</v>
      </c>
    </row>
    <row r="259" spans="1:15" ht="12" customHeight="1" x14ac:dyDescent="0.25">
      <c r="A259" s="61"/>
      <c r="K259" s="70"/>
    </row>
    <row r="260" spans="1:15" ht="17.100000000000001" customHeight="1" x14ac:dyDescent="0.2">
      <c r="A260" s="1213" t="s">
        <v>276</v>
      </c>
      <c r="B260" s="1043"/>
      <c r="C260" s="1043"/>
      <c r="D260" s="1043"/>
      <c r="E260" s="1043"/>
      <c r="F260" s="1043"/>
      <c r="G260" s="1043"/>
      <c r="H260" s="1043"/>
      <c r="I260" s="1043"/>
      <c r="J260" s="1043"/>
      <c r="K260" s="1043"/>
      <c r="L260" s="1043"/>
    </row>
    <row r="261" spans="1:15" ht="12" customHeight="1" x14ac:dyDescent="0.25">
      <c r="A261" s="62"/>
      <c r="B261" s="360"/>
      <c r="C261" s="360"/>
      <c r="D261" s="360"/>
      <c r="E261" s="360"/>
      <c r="F261" s="34"/>
      <c r="G261" s="34"/>
      <c r="H261" s="34"/>
      <c r="I261" s="34"/>
      <c r="J261" s="34"/>
      <c r="K261" s="70"/>
    </row>
    <row r="262" spans="1:15" ht="61.5" customHeight="1" x14ac:dyDescent="0.2">
      <c r="A262" s="168">
        <v>1</v>
      </c>
      <c r="B262" s="468" t="s">
        <v>1241</v>
      </c>
      <c r="C262" s="204" t="s">
        <v>274</v>
      </c>
      <c r="D262" s="204">
        <v>111</v>
      </c>
      <c r="E262" s="338">
        <v>5237</v>
      </c>
      <c r="F262" s="204">
        <v>4</v>
      </c>
      <c r="G262" s="473">
        <v>2431</v>
      </c>
      <c r="H262" s="473">
        <v>3276</v>
      </c>
      <c r="I262" s="473" t="s">
        <v>274</v>
      </c>
      <c r="J262" s="473">
        <v>5707</v>
      </c>
      <c r="K262" s="204">
        <v>1</v>
      </c>
      <c r="L262" s="310" t="s">
        <v>466</v>
      </c>
      <c r="M262" s="121"/>
      <c r="N262" s="57"/>
      <c r="O262" s="57"/>
    </row>
    <row r="263" spans="1:15" ht="32.25" customHeight="1" x14ac:dyDescent="0.2">
      <c r="A263" s="204">
        <v>2</v>
      </c>
      <c r="B263" s="151" t="s">
        <v>278</v>
      </c>
      <c r="C263" s="204" t="s">
        <v>274</v>
      </c>
      <c r="D263" s="204">
        <v>30</v>
      </c>
      <c r="E263" s="338">
        <v>875</v>
      </c>
      <c r="F263" s="204" t="s">
        <v>274</v>
      </c>
      <c r="G263" s="473">
        <v>163</v>
      </c>
      <c r="H263" s="473" t="s">
        <v>274</v>
      </c>
      <c r="I263" s="473" t="s">
        <v>274</v>
      </c>
      <c r="J263" s="473">
        <v>163</v>
      </c>
      <c r="K263" s="204">
        <v>1</v>
      </c>
      <c r="L263" s="310" t="s">
        <v>467</v>
      </c>
      <c r="M263" s="121"/>
      <c r="N263" s="57"/>
      <c r="O263" s="57"/>
    </row>
    <row r="264" spans="1:15" ht="47.25" customHeight="1" x14ac:dyDescent="0.2">
      <c r="A264" s="204">
        <v>3</v>
      </c>
      <c r="B264" s="468" t="s">
        <v>463</v>
      </c>
      <c r="C264" s="204" t="s">
        <v>274</v>
      </c>
      <c r="D264" s="204">
        <v>93</v>
      </c>
      <c r="E264" s="338">
        <v>38120</v>
      </c>
      <c r="F264" s="204" t="s">
        <v>274</v>
      </c>
      <c r="G264" s="473">
        <v>3812</v>
      </c>
      <c r="H264" s="473" t="s">
        <v>274</v>
      </c>
      <c r="I264" s="473" t="s">
        <v>274</v>
      </c>
      <c r="J264" s="578">
        <v>3812</v>
      </c>
      <c r="K264" s="204">
        <v>1</v>
      </c>
      <c r="L264" s="310" t="s">
        <v>468</v>
      </c>
      <c r="M264" s="121"/>
      <c r="N264" s="57"/>
      <c r="O264" s="57"/>
    </row>
    <row r="265" spans="1:15" ht="20.25" customHeight="1" x14ac:dyDescent="0.2">
      <c r="A265" s="133">
        <v>4</v>
      </c>
      <c r="B265" s="151" t="s">
        <v>277</v>
      </c>
      <c r="C265" s="204" t="s">
        <v>274</v>
      </c>
      <c r="D265" s="204">
        <v>6</v>
      </c>
      <c r="E265" s="338">
        <v>524</v>
      </c>
      <c r="F265" s="204" t="s">
        <v>281</v>
      </c>
      <c r="G265" s="473">
        <v>120</v>
      </c>
      <c r="H265" s="473" t="s">
        <v>274</v>
      </c>
      <c r="I265" s="473" t="s">
        <v>274</v>
      </c>
      <c r="J265" s="473">
        <v>120</v>
      </c>
      <c r="K265" s="204">
        <v>1</v>
      </c>
      <c r="L265" s="310"/>
      <c r="M265" s="310" t="s">
        <v>301</v>
      </c>
      <c r="N265" s="57"/>
      <c r="O265" s="57"/>
    </row>
    <row r="266" spans="1:15" ht="75.75" customHeight="1" x14ac:dyDescent="0.2">
      <c r="A266" s="133">
        <v>5</v>
      </c>
      <c r="B266" s="204" t="s">
        <v>464</v>
      </c>
      <c r="C266" s="204" t="s">
        <v>274</v>
      </c>
      <c r="D266" s="338">
        <v>164</v>
      </c>
      <c r="E266" s="338">
        <v>7127</v>
      </c>
      <c r="F266" s="204">
        <v>35</v>
      </c>
      <c r="G266" s="473">
        <v>3760</v>
      </c>
      <c r="H266" s="473">
        <v>1283</v>
      </c>
      <c r="I266" s="473" t="s">
        <v>274</v>
      </c>
      <c r="J266" s="578">
        <v>5043</v>
      </c>
      <c r="K266" s="204">
        <v>4</v>
      </c>
      <c r="L266" s="310"/>
      <c r="M266" s="310" t="s">
        <v>469</v>
      </c>
      <c r="N266" s="169"/>
      <c r="O266" s="169"/>
    </row>
    <row r="267" spans="1:15" ht="47.25" customHeight="1" x14ac:dyDescent="0.2">
      <c r="A267" s="133">
        <v>6</v>
      </c>
      <c r="B267" s="204" t="s">
        <v>465</v>
      </c>
      <c r="C267" s="204" t="s">
        <v>274</v>
      </c>
      <c r="D267" s="338">
        <v>57</v>
      </c>
      <c r="E267" s="338">
        <v>2630</v>
      </c>
      <c r="F267" s="204">
        <v>3</v>
      </c>
      <c r="G267" s="473">
        <v>1480</v>
      </c>
      <c r="H267" s="473">
        <v>75</v>
      </c>
      <c r="I267" s="473" t="s">
        <v>274</v>
      </c>
      <c r="J267" s="578">
        <v>1555</v>
      </c>
      <c r="K267" s="204">
        <v>2</v>
      </c>
      <c r="L267" s="310"/>
      <c r="M267" s="310" t="s">
        <v>470</v>
      </c>
      <c r="N267" s="169"/>
      <c r="O267" s="169"/>
    </row>
    <row r="268" spans="1:15" ht="20.25" customHeight="1" x14ac:dyDescent="0.2">
      <c r="A268" s="133"/>
      <c r="B268" s="133" t="s">
        <v>462</v>
      </c>
      <c r="C268" s="475"/>
      <c r="D268" s="475"/>
      <c r="E268" s="475"/>
      <c r="F268" s="151"/>
      <c r="G268" s="579"/>
      <c r="H268" s="579"/>
      <c r="I268" s="579"/>
      <c r="J268" s="578"/>
      <c r="K268" s="151">
        <v>1</v>
      </c>
      <c r="L268" s="310"/>
      <c r="M268" s="310" t="s">
        <v>471</v>
      </c>
      <c r="N268" s="169"/>
      <c r="O268" s="169"/>
    </row>
    <row r="269" spans="1:15" ht="19.5" customHeight="1" x14ac:dyDescent="0.2">
      <c r="A269" s="1141" t="s">
        <v>137</v>
      </c>
      <c r="B269" s="1154"/>
      <c r="C269" s="513" t="s">
        <v>274</v>
      </c>
      <c r="D269" s="580">
        <f>SUM(D262:D268)</f>
        <v>461</v>
      </c>
      <c r="E269" s="580">
        <f>SUM(E262:E268)</f>
        <v>54513</v>
      </c>
      <c r="F269" s="580">
        <f>SUM(F262:F268)</f>
        <v>42</v>
      </c>
      <c r="G269" s="581">
        <f>SUM(G262:G268)</f>
        <v>11766</v>
      </c>
      <c r="H269" s="581">
        <f>SUM(H262:H268)</f>
        <v>4634</v>
      </c>
      <c r="I269" s="489" t="s">
        <v>274</v>
      </c>
      <c r="J269" s="582">
        <f>SUM(J262:J268)</f>
        <v>16400</v>
      </c>
      <c r="K269" s="336">
        <f>SUM(K262:K268)</f>
        <v>11</v>
      </c>
    </row>
    <row r="270" spans="1:15" ht="9.75" customHeight="1" x14ac:dyDescent="0.2">
      <c r="A270" s="114"/>
      <c r="B270" s="115"/>
      <c r="C270" s="116"/>
      <c r="D270" s="116"/>
      <c r="E270" s="116"/>
      <c r="F270" s="116"/>
      <c r="G270" s="128"/>
      <c r="H270" s="128"/>
      <c r="I270" s="128"/>
      <c r="J270" s="589"/>
      <c r="K270" s="91"/>
    </row>
    <row r="271" spans="1:15" ht="24" customHeight="1" x14ac:dyDescent="0.3">
      <c r="A271" s="1097" t="s">
        <v>260</v>
      </c>
      <c r="B271" s="1111"/>
      <c r="C271" s="1111"/>
      <c r="D271" s="1111"/>
      <c r="E271" s="1111"/>
      <c r="F271" s="1111"/>
      <c r="G271" s="1111"/>
      <c r="H271" s="1111"/>
      <c r="I271" s="1111"/>
      <c r="J271" s="1111"/>
      <c r="K271" s="1112"/>
    </row>
    <row r="272" spans="1:15" ht="8.25" customHeight="1" x14ac:dyDescent="0.25">
      <c r="A272" s="62"/>
      <c r="B272" s="34"/>
      <c r="C272" s="34"/>
      <c r="D272" s="34"/>
      <c r="E272" s="34"/>
      <c r="F272" s="34"/>
      <c r="G272" s="34"/>
      <c r="H272" s="34"/>
      <c r="I272" s="34"/>
      <c r="J272" s="34"/>
      <c r="K272" s="130"/>
    </row>
    <row r="273" spans="1:28" ht="19.5" customHeight="1" x14ac:dyDescent="0.2">
      <c r="A273" s="590">
        <v>1</v>
      </c>
      <c r="B273" s="151" t="s">
        <v>1248</v>
      </c>
      <c r="C273" s="111" t="s">
        <v>274</v>
      </c>
      <c r="D273" s="111">
        <v>2</v>
      </c>
      <c r="E273" s="111" t="s">
        <v>274</v>
      </c>
      <c r="F273" s="111">
        <v>2</v>
      </c>
      <c r="G273" s="111" t="s">
        <v>274</v>
      </c>
      <c r="H273" s="481">
        <v>142</v>
      </c>
      <c r="I273" s="111" t="s">
        <v>274</v>
      </c>
      <c r="J273" s="481">
        <f>SUM(H273:I273)</f>
        <v>142</v>
      </c>
      <c r="K273" s="111">
        <v>2</v>
      </c>
      <c r="L273" s="448" t="s">
        <v>1249</v>
      </c>
      <c r="M273" s="57"/>
      <c r="N273" s="57"/>
      <c r="O273" s="57"/>
    </row>
    <row r="274" spans="1:28" ht="20.25" customHeight="1" x14ac:dyDescent="0.2">
      <c r="A274" s="1141" t="s">
        <v>137</v>
      </c>
      <c r="B274" s="1154"/>
      <c r="C274" s="110" t="s">
        <v>274</v>
      </c>
      <c r="D274" s="580">
        <f>SUM(D273)</f>
        <v>2</v>
      </c>
      <c r="E274" s="110" t="s">
        <v>274</v>
      </c>
      <c r="F274" s="580">
        <f>SUM(F273)</f>
        <v>2</v>
      </c>
      <c r="G274" s="110" t="s">
        <v>274</v>
      </c>
      <c r="H274" s="581">
        <f>SUM(H273)</f>
        <v>142</v>
      </c>
      <c r="I274" s="110" t="s">
        <v>274</v>
      </c>
      <c r="J274" s="582">
        <f>SUM(J273)</f>
        <v>142</v>
      </c>
      <c r="K274" s="336">
        <f>SUM(K273)</f>
        <v>2</v>
      </c>
    </row>
    <row r="275" spans="1:28" ht="3.75" customHeight="1" x14ac:dyDescent="0.2">
      <c r="A275" s="114"/>
      <c r="B275" s="115"/>
      <c r="C275" s="622"/>
      <c r="D275" s="116"/>
      <c r="E275" s="622"/>
      <c r="F275" s="116"/>
      <c r="G275" s="622"/>
      <c r="H275" s="128"/>
      <c r="I275" s="622"/>
      <c r="J275" s="589"/>
      <c r="K275" s="119"/>
    </row>
    <row r="276" spans="1:28" ht="24" customHeight="1" x14ac:dyDescent="0.3">
      <c r="A276" s="61"/>
      <c r="B276" s="1113" t="s">
        <v>201</v>
      </c>
      <c r="C276" s="1113"/>
      <c r="D276" s="1092"/>
      <c r="E276" s="1092"/>
      <c r="F276" s="1092"/>
      <c r="G276" s="1092"/>
      <c r="H276" s="1092"/>
      <c r="I276" s="1092"/>
      <c r="J276" s="1092"/>
      <c r="K276" s="70"/>
    </row>
    <row r="277" spans="1:28" ht="5.25" customHeight="1" x14ac:dyDescent="0.25">
      <c r="A277" s="225"/>
      <c r="B277" s="79"/>
      <c r="C277" s="79"/>
      <c r="D277" s="80"/>
      <c r="E277" s="80"/>
      <c r="F277" s="80"/>
      <c r="G277" s="80"/>
      <c r="H277" s="80"/>
      <c r="I277" s="80"/>
      <c r="J277" s="34"/>
      <c r="K277" s="70"/>
    </row>
    <row r="278" spans="1:28" s="147" customFormat="1" ht="121.5" customHeight="1" x14ac:dyDescent="0.2">
      <c r="A278" s="204">
        <v>1</v>
      </c>
      <c r="B278" s="204" t="s">
        <v>1041</v>
      </c>
      <c r="C278" s="338" t="s">
        <v>274</v>
      </c>
      <c r="D278" s="204">
        <v>9</v>
      </c>
      <c r="E278" s="338" t="s">
        <v>274</v>
      </c>
      <c r="F278" s="204">
        <v>6</v>
      </c>
      <c r="G278" s="338" t="s">
        <v>274</v>
      </c>
      <c r="H278" s="575">
        <v>298.82</v>
      </c>
      <c r="I278" s="338" t="s">
        <v>274</v>
      </c>
      <c r="J278" s="576">
        <f>SUM(G278:I278)</f>
        <v>298.82</v>
      </c>
      <c r="K278" s="111">
        <v>14</v>
      </c>
      <c r="L278" s="47" t="s">
        <v>1155</v>
      </c>
      <c r="M278" s="47"/>
      <c r="N278" s="47" t="s">
        <v>1043</v>
      </c>
      <c r="O278" s="226"/>
      <c r="P278" s="1260"/>
      <c r="Q278" s="1260"/>
      <c r="R278" s="1260"/>
      <c r="S278" s="1123"/>
      <c r="T278" s="1123"/>
      <c r="U278" s="1123"/>
      <c r="V278" s="170"/>
      <c r="W278" s="171"/>
      <c r="X278" s="171"/>
      <c r="Y278" s="172"/>
      <c r="Z278" s="171"/>
      <c r="AA278" s="173"/>
      <c r="AB278" s="173"/>
    </row>
    <row r="279" spans="1:28" s="147" customFormat="1" ht="95.25" customHeight="1" x14ac:dyDescent="0.2">
      <c r="A279" s="227">
        <v>2</v>
      </c>
      <c r="B279" s="168" t="s">
        <v>1042</v>
      </c>
      <c r="C279" s="338" t="s">
        <v>274</v>
      </c>
      <c r="D279" s="168">
        <v>6</v>
      </c>
      <c r="E279" s="603" t="s">
        <v>274</v>
      </c>
      <c r="F279" s="168">
        <v>5</v>
      </c>
      <c r="G279" s="603" t="s">
        <v>274</v>
      </c>
      <c r="H279" s="604">
        <v>162.5</v>
      </c>
      <c r="I279" s="603" t="s">
        <v>274</v>
      </c>
      <c r="J279" s="605">
        <f>SUM(G279:I279)</f>
        <v>162.5</v>
      </c>
      <c r="K279" s="606">
        <v>6</v>
      </c>
      <c r="L279" s="47" t="s">
        <v>1156</v>
      </c>
      <c r="M279" s="47"/>
      <c r="N279" s="47" t="s">
        <v>1044</v>
      </c>
      <c r="O279" s="226"/>
      <c r="P279" s="1124"/>
      <c r="Q279" s="1125"/>
      <c r="R279" s="1125"/>
      <c r="S279" s="174"/>
      <c r="T279" s="174"/>
      <c r="U279" s="171"/>
      <c r="V279" s="170"/>
      <c r="W279" s="171"/>
      <c r="X279" s="171"/>
      <c r="Y279" s="172"/>
      <c r="Z279" s="171"/>
      <c r="AA279" s="173"/>
      <c r="AB279" s="173"/>
    </row>
    <row r="280" spans="1:28" s="147" customFormat="1" ht="20.25" customHeight="1" x14ac:dyDescent="0.2">
      <c r="A280" s="1167" t="s">
        <v>101</v>
      </c>
      <c r="B280" s="1168"/>
      <c r="C280" s="477" t="s">
        <v>274</v>
      </c>
      <c r="D280" s="607">
        <f>SUM(D278:D279)</f>
        <v>15</v>
      </c>
      <c r="E280" s="477" t="s">
        <v>274</v>
      </c>
      <c r="F280" s="607">
        <f>SUM(F278:F279)</f>
        <v>11</v>
      </c>
      <c r="G280" s="608" t="s">
        <v>274</v>
      </c>
      <c r="H280" s="609">
        <f>SUM(H278:H279)</f>
        <v>461.32</v>
      </c>
      <c r="I280" s="477" t="s">
        <v>274</v>
      </c>
      <c r="J280" s="610">
        <f>SUM(J278:J279)</f>
        <v>461.32</v>
      </c>
      <c r="K280" s="68">
        <f>SUM(K278:K279)</f>
        <v>20</v>
      </c>
      <c r="L280" s="208"/>
      <c r="M280" s="208"/>
      <c r="N280" s="148"/>
      <c r="O280" s="228"/>
    </row>
    <row r="281" spans="1:28" ht="6" customHeight="1" x14ac:dyDescent="0.25">
      <c r="A281" s="81"/>
      <c r="B281" s="82"/>
      <c r="C281" s="82"/>
      <c r="D281" s="83"/>
      <c r="E281" s="83"/>
      <c r="F281" s="83"/>
      <c r="G281" s="83"/>
      <c r="H281" s="83"/>
      <c r="I281" s="83"/>
      <c r="J281" s="316"/>
      <c r="K281" s="70"/>
    </row>
    <row r="282" spans="1:28" ht="17.100000000000001" customHeight="1" x14ac:dyDescent="0.25">
      <c r="A282" s="61"/>
      <c r="B282" s="1159" t="s">
        <v>179</v>
      </c>
      <c r="C282" s="1159"/>
      <c r="D282" s="1159"/>
      <c r="E282" s="1159"/>
      <c r="F282" s="1159"/>
      <c r="G282" s="1159"/>
      <c r="H282" s="1159"/>
      <c r="I282" s="1159"/>
      <c r="J282" s="1159"/>
      <c r="K282" s="70"/>
    </row>
    <row r="283" spans="1:28" ht="4.5" customHeight="1" x14ac:dyDescent="0.25">
      <c r="A283" s="75"/>
      <c r="B283" s="76"/>
      <c r="C283" s="76"/>
      <c r="D283" s="77"/>
      <c r="E283" s="77"/>
      <c r="F283" s="77"/>
      <c r="G283" s="77"/>
      <c r="H283" s="77"/>
      <c r="I283" s="77"/>
      <c r="K283" s="70"/>
    </row>
    <row r="284" spans="1:28" ht="168" customHeight="1" x14ac:dyDescent="0.2">
      <c r="A284" s="595">
        <v>1</v>
      </c>
      <c r="B284" s="623" t="s">
        <v>1092</v>
      </c>
      <c r="C284" s="624" t="s">
        <v>274</v>
      </c>
      <c r="D284" s="624">
        <v>21</v>
      </c>
      <c r="E284" s="624" t="s">
        <v>274</v>
      </c>
      <c r="F284" s="624">
        <v>20</v>
      </c>
      <c r="G284" s="624" t="s">
        <v>274</v>
      </c>
      <c r="H284" s="624">
        <v>3077.22</v>
      </c>
      <c r="I284" s="624" t="s">
        <v>274</v>
      </c>
      <c r="J284" s="624">
        <f t="shared" ref="J284:J289" si="8">SUM(H284:I284)</f>
        <v>3077.22</v>
      </c>
      <c r="K284" s="50">
        <v>43</v>
      </c>
      <c r="L284" s="361" t="s">
        <v>1287</v>
      </c>
      <c r="M284" s="361" t="s">
        <v>900</v>
      </c>
      <c r="N284" s="57"/>
      <c r="O284" s="57"/>
    </row>
    <row r="285" spans="1:28" ht="47.25" customHeight="1" x14ac:dyDescent="0.2">
      <c r="A285" s="595">
        <v>2</v>
      </c>
      <c r="B285" s="623" t="s">
        <v>901</v>
      </c>
      <c r="C285" s="624" t="s">
        <v>274</v>
      </c>
      <c r="D285" s="624">
        <v>3</v>
      </c>
      <c r="E285" s="624" t="s">
        <v>274</v>
      </c>
      <c r="F285" s="624">
        <v>3</v>
      </c>
      <c r="G285" s="624" t="s">
        <v>274</v>
      </c>
      <c r="H285" s="625">
        <v>127</v>
      </c>
      <c r="I285" s="624" t="s">
        <v>274</v>
      </c>
      <c r="J285" s="625">
        <f t="shared" si="8"/>
        <v>127</v>
      </c>
      <c r="K285" s="626">
        <v>3</v>
      </c>
      <c r="L285" s="361" t="s">
        <v>1093</v>
      </c>
      <c r="M285" s="121" t="s">
        <v>302</v>
      </c>
      <c r="N285" s="448" t="s">
        <v>1288</v>
      </c>
      <c r="O285" s="57"/>
    </row>
    <row r="286" spans="1:28" ht="47.25" customHeight="1" x14ac:dyDescent="0.2">
      <c r="A286" s="595">
        <v>3</v>
      </c>
      <c r="B286" s="627" t="s">
        <v>1289</v>
      </c>
      <c r="C286" s="624" t="s">
        <v>274</v>
      </c>
      <c r="D286" s="624">
        <v>6</v>
      </c>
      <c r="E286" s="624" t="s">
        <v>274</v>
      </c>
      <c r="F286" s="624">
        <v>5</v>
      </c>
      <c r="G286" s="624" t="s">
        <v>274</v>
      </c>
      <c r="H286" s="625">
        <v>373</v>
      </c>
      <c r="I286" s="624" t="s">
        <v>274</v>
      </c>
      <c r="J286" s="625">
        <f t="shared" si="8"/>
        <v>373</v>
      </c>
      <c r="K286" s="626">
        <v>7</v>
      </c>
      <c r="L286" s="361" t="s">
        <v>1290</v>
      </c>
      <c r="M286" s="190"/>
      <c r="N286" s="448"/>
      <c r="O286" s="57"/>
    </row>
    <row r="287" spans="1:28" ht="47.25" customHeight="1" x14ac:dyDescent="0.2">
      <c r="A287" s="595">
        <v>4</v>
      </c>
      <c r="B287" s="627" t="s">
        <v>1291</v>
      </c>
      <c r="C287" s="624" t="s">
        <v>274</v>
      </c>
      <c r="D287" s="624">
        <v>1</v>
      </c>
      <c r="E287" s="624" t="s">
        <v>274</v>
      </c>
      <c r="F287" s="624">
        <v>1</v>
      </c>
      <c r="G287" s="624" t="s">
        <v>274</v>
      </c>
      <c r="H287" s="625">
        <v>114</v>
      </c>
      <c r="I287" s="624" t="s">
        <v>274</v>
      </c>
      <c r="J287" s="625">
        <f t="shared" si="8"/>
        <v>114</v>
      </c>
      <c r="K287" s="626">
        <v>1</v>
      </c>
      <c r="L287" s="361" t="s">
        <v>1292</v>
      </c>
      <c r="M287" s="190"/>
      <c r="N287" s="448"/>
      <c r="O287" s="57"/>
    </row>
    <row r="288" spans="1:28" ht="90" customHeight="1" x14ac:dyDescent="0.2">
      <c r="A288" s="595">
        <v>5</v>
      </c>
      <c r="B288" s="623" t="s">
        <v>903</v>
      </c>
      <c r="C288" s="624">
        <v>1</v>
      </c>
      <c r="D288" s="624">
        <v>12</v>
      </c>
      <c r="E288" s="624" t="s">
        <v>274</v>
      </c>
      <c r="F288" s="624">
        <v>5</v>
      </c>
      <c r="G288" s="624" t="s">
        <v>274</v>
      </c>
      <c r="H288" s="625">
        <v>2312.6999999999998</v>
      </c>
      <c r="I288" s="624" t="s">
        <v>274</v>
      </c>
      <c r="J288" s="625">
        <f t="shared" si="8"/>
        <v>2312.6999999999998</v>
      </c>
      <c r="K288" s="626">
        <v>24</v>
      </c>
      <c r="L288" s="361" t="s">
        <v>1293</v>
      </c>
      <c r="M288" s="361" t="s">
        <v>902</v>
      </c>
      <c r="N288" s="57"/>
      <c r="O288" s="57"/>
    </row>
    <row r="289" spans="1:15" ht="19.5" customHeight="1" x14ac:dyDescent="0.2">
      <c r="A289" s="566">
        <v>6</v>
      </c>
      <c r="B289" s="627" t="s">
        <v>129</v>
      </c>
      <c r="C289" s="624" t="s">
        <v>274</v>
      </c>
      <c r="D289" s="624">
        <v>1</v>
      </c>
      <c r="E289" s="624" t="s">
        <v>274</v>
      </c>
      <c r="F289" s="624">
        <v>1</v>
      </c>
      <c r="G289" s="624" t="s">
        <v>274</v>
      </c>
      <c r="H289" s="625">
        <v>165.9</v>
      </c>
      <c r="I289" s="624" t="s">
        <v>274</v>
      </c>
      <c r="J289" s="625">
        <f t="shared" si="8"/>
        <v>165.9</v>
      </c>
      <c r="K289" s="626">
        <v>5</v>
      </c>
      <c r="L289" s="361" t="s">
        <v>1294</v>
      </c>
      <c r="M289" s="361"/>
      <c r="N289" s="57"/>
      <c r="O289" s="57"/>
    </row>
    <row r="290" spans="1:15" ht="21" customHeight="1" x14ac:dyDescent="0.2">
      <c r="A290" s="1160" t="s">
        <v>137</v>
      </c>
      <c r="B290" s="1285"/>
      <c r="C290" s="628">
        <f>SUM(C288:C289)</f>
        <v>1</v>
      </c>
      <c r="D290" s="220">
        <f>SUM(D284:D289)</f>
        <v>44</v>
      </c>
      <c r="E290" s="628" t="s">
        <v>274</v>
      </c>
      <c r="F290" s="220">
        <f>SUM(F284:F289)</f>
        <v>35</v>
      </c>
      <c r="G290" s="628" t="s">
        <v>274</v>
      </c>
      <c r="H290" s="629">
        <f>SUM(H284:H289)</f>
        <v>6169.82</v>
      </c>
      <c r="I290" s="628" t="s">
        <v>274</v>
      </c>
      <c r="J290" s="337">
        <f>SUM(J284:J289)</f>
        <v>6169.82</v>
      </c>
      <c r="K290" s="51">
        <f>SUM(K284:K289)</f>
        <v>83</v>
      </c>
    </row>
    <row r="291" spans="1:15" ht="6" customHeight="1" x14ac:dyDescent="0.25">
      <c r="A291" s="76"/>
      <c r="B291" s="76"/>
      <c r="C291" s="76"/>
      <c r="D291" s="77"/>
      <c r="E291" s="77"/>
      <c r="F291" s="77"/>
      <c r="G291" s="77"/>
      <c r="H291" s="77"/>
      <c r="I291" s="77"/>
      <c r="K291" s="70"/>
    </row>
    <row r="292" spans="1:15" ht="24" customHeight="1" x14ac:dyDescent="0.3">
      <c r="A292" s="61"/>
      <c r="B292" s="1094" t="s">
        <v>180</v>
      </c>
      <c r="C292" s="1094"/>
      <c r="D292" s="1095"/>
      <c r="E292" s="1095"/>
      <c r="F292" s="1095"/>
      <c r="G292" s="1095"/>
      <c r="H292" s="1095"/>
      <c r="I292" s="1095"/>
      <c r="J292" s="1095"/>
      <c r="K292" s="70"/>
    </row>
    <row r="293" spans="1:15" ht="4.5" customHeight="1" x14ac:dyDescent="0.25">
      <c r="A293" s="75"/>
      <c r="B293" s="76"/>
      <c r="C293" s="76"/>
      <c r="D293" s="77"/>
      <c r="E293" s="77"/>
      <c r="F293" s="77"/>
      <c r="G293" s="77"/>
      <c r="H293" s="77"/>
      <c r="I293" s="77"/>
      <c r="K293" s="70"/>
    </row>
    <row r="294" spans="1:15" ht="158.25" customHeight="1" x14ac:dyDescent="0.2">
      <c r="A294" s="111">
        <v>1</v>
      </c>
      <c r="B294" s="151" t="s">
        <v>1182</v>
      </c>
      <c r="C294" s="576" t="s">
        <v>274</v>
      </c>
      <c r="D294" s="111">
        <v>22</v>
      </c>
      <c r="E294" s="576" t="s">
        <v>274</v>
      </c>
      <c r="F294" s="111">
        <v>23</v>
      </c>
      <c r="G294" s="576" t="s">
        <v>274</v>
      </c>
      <c r="H294" s="576">
        <v>4776</v>
      </c>
      <c r="I294" s="576" t="s">
        <v>274</v>
      </c>
      <c r="J294" s="576">
        <f>SUM(H294:I294)</f>
        <v>4776</v>
      </c>
      <c r="K294" s="111">
        <v>23</v>
      </c>
      <c r="L294" s="229" t="s">
        <v>1186</v>
      </c>
      <c r="M294" s="310"/>
      <c r="N294" s="230"/>
      <c r="O294" s="230"/>
    </row>
    <row r="295" spans="1:15" ht="187.5" customHeight="1" x14ac:dyDescent="0.2">
      <c r="A295" s="204">
        <v>2</v>
      </c>
      <c r="B295" s="151" t="s">
        <v>1183</v>
      </c>
      <c r="C295" s="576" t="s">
        <v>274</v>
      </c>
      <c r="D295" s="204">
        <v>11</v>
      </c>
      <c r="E295" s="576" t="s">
        <v>274</v>
      </c>
      <c r="F295" s="204">
        <v>9</v>
      </c>
      <c r="G295" s="576" t="s">
        <v>274</v>
      </c>
      <c r="H295" s="575">
        <v>1866.96</v>
      </c>
      <c r="I295" s="576" t="s">
        <v>274</v>
      </c>
      <c r="J295" s="575">
        <f>SUM(H295:I295)</f>
        <v>1866.96</v>
      </c>
      <c r="K295" s="204">
        <v>9</v>
      </c>
      <c r="L295" s="229" t="s">
        <v>1187</v>
      </c>
      <c r="M295" s="310"/>
      <c r="N295" s="230"/>
      <c r="O295" s="230"/>
    </row>
    <row r="296" spans="1:15" ht="73.5" customHeight="1" x14ac:dyDescent="0.2">
      <c r="A296" s="111">
        <v>3</v>
      </c>
      <c r="B296" s="204" t="s">
        <v>1184</v>
      </c>
      <c r="C296" s="576" t="s">
        <v>274</v>
      </c>
      <c r="D296" s="111">
        <v>4</v>
      </c>
      <c r="E296" s="576" t="s">
        <v>274</v>
      </c>
      <c r="F296" s="111">
        <v>5</v>
      </c>
      <c r="G296" s="576" t="s">
        <v>274</v>
      </c>
      <c r="H296" s="576">
        <v>1653.71</v>
      </c>
      <c r="I296" s="576" t="s">
        <v>274</v>
      </c>
      <c r="J296" s="576">
        <v>1653.71</v>
      </c>
      <c r="K296" s="111">
        <v>5</v>
      </c>
      <c r="L296" s="229" t="s">
        <v>1188</v>
      </c>
      <c r="M296" s="310" t="s">
        <v>1189</v>
      </c>
      <c r="N296" s="230"/>
      <c r="O296" s="230"/>
    </row>
    <row r="297" spans="1:15" ht="73.5" customHeight="1" x14ac:dyDescent="0.2">
      <c r="A297" s="111">
        <v>4</v>
      </c>
      <c r="B297" s="151" t="s">
        <v>1185</v>
      </c>
      <c r="C297" s="576" t="s">
        <v>274</v>
      </c>
      <c r="D297" s="111">
        <v>1</v>
      </c>
      <c r="E297" s="576" t="s">
        <v>274</v>
      </c>
      <c r="F297" s="111">
        <v>1</v>
      </c>
      <c r="G297" s="576" t="s">
        <v>274</v>
      </c>
      <c r="H297" s="576">
        <v>153</v>
      </c>
      <c r="I297" s="576" t="s">
        <v>274</v>
      </c>
      <c r="J297" s="576">
        <f>SUM(H297:I297)</f>
        <v>153</v>
      </c>
      <c r="K297" s="111">
        <v>1</v>
      </c>
      <c r="L297" s="229" t="s">
        <v>1190</v>
      </c>
      <c r="M297" s="310"/>
      <c r="N297" s="230"/>
      <c r="O297" s="230"/>
    </row>
    <row r="298" spans="1:15" ht="21.75" customHeight="1" x14ac:dyDescent="0.25">
      <c r="A298" s="1155" t="s">
        <v>101</v>
      </c>
      <c r="B298" s="1156"/>
      <c r="C298" s="639" t="s">
        <v>274</v>
      </c>
      <c r="D298" s="331">
        <f>SUM(D294:D297)</f>
        <v>38</v>
      </c>
      <c r="E298" s="639" t="s">
        <v>274</v>
      </c>
      <c r="F298" s="331">
        <f>SUM(F294:F297)</f>
        <v>38</v>
      </c>
      <c r="G298" s="639" t="s">
        <v>274</v>
      </c>
      <c r="H298" s="490">
        <f>SUM(H294:H297)</f>
        <v>8449.67</v>
      </c>
      <c r="I298" s="639" t="s">
        <v>274</v>
      </c>
      <c r="J298" s="490">
        <f>SUM(J294:J297)</f>
        <v>8449.67</v>
      </c>
      <c r="K298" s="331">
        <f>SUM(K294:K297)</f>
        <v>38</v>
      </c>
      <c r="L298" s="159"/>
      <c r="M298" s="231"/>
      <c r="N298" s="232"/>
      <c r="O298" s="232"/>
    </row>
    <row r="299" spans="1:15" ht="12" customHeight="1" x14ac:dyDescent="0.25">
      <c r="A299" s="75"/>
      <c r="B299" s="76"/>
      <c r="C299" s="76"/>
      <c r="D299" s="77"/>
      <c r="E299" s="77"/>
      <c r="F299" s="77"/>
      <c r="G299" s="77"/>
      <c r="H299" s="77"/>
      <c r="I299" s="77"/>
      <c r="K299" s="312"/>
    </row>
    <row r="300" spans="1:15" ht="17.100000000000001" customHeight="1" x14ac:dyDescent="0.3">
      <c r="A300" s="61"/>
      <c r="B300" s="1113" t="s">
        <v>202</v>
      </c>
      <c r="C300" s="1113"/>
      <c r="D300" s="1113"/>
      <c r="E300" s="1113"/>
      <c r="F300" s="1113"/>
      <c r="G300" s="1113"/>
      <c r="H300" s="1113"/>
      <c r="I300" s="1113"/>
      <c r="J300" s="1113"/>
      <c r="K300" s="312"/>
    </row>
    <row r="301" spans="1:15" ht="12" customHeight="1" x14ac:dyDescent="0.25">
      <c r="A301" s="62"/>
      <c r="B301" s="34"/>
      <c r="C301" s="34"/>
      <c r="D301" s="34"/>
      <c r="E301" s="34"/>
      <c r="F301" s="34"/>
      <c r="G301" s="34"/>
      <c r="H301" s="34"/>
      <c r="I301" s="34"/>
      <c r="J301" s="34"/>
      <c r="K301" s="312"/>
    </row>
    <row r="302" spans="1:15" ht="30" customHeight="1" x14ac:dyDescent="0.25">
      <c r="A302" s="50">
        <v>1</v>
      </c>
      <c r="B302" s="630" t="s">
        <v>1338</v>
      </c>
      <c r="C302" s="204" t="s">
        <v>274</v>
      </c>
      <c r="D302" s="204">
        <v>2</v>
      </c>
      <c r="E302" s="204" t="s">
        <v>274</v>
      </c>
      <c r="F302" s="204">
        <v>2</v>
      </c>
      <c r="G302" s="575" t="s">
        <v>274</v>
      </c>
      <c r="H302" s="575">
        <v>125</v>
      </c>
      <c r="I302" s="575" t="s">
        <v>274</v>
      </c>
      <c r="J302" s="575">
        <v>125</v>
      </c>
      <c r="K302" s="1164">
        <v>1</v>
      </c>
      <c r="L302" s="1218" t="s">
        <v>1310</v>
      </c>
      <c r="M302" s="1201" t="s">
        <v>1296</v>
      </c>
      <c r="N302" s="57"/>
      <c r="O302" s="154"/>
    </row>
    <row r="303" spans="1:15" ht="48" customHeight="1" x14ac:dyDescent="0.25">
      <c r="A303" s="566">
        <v>2</v>
      </c>
      <c r="B303" s="551" t="s">
        <v>1304</v>
      </c>
      <c r="C303" s="204" t="s">
        <v>274</v>
      </c>
      <c r="D303" s="204">
        <v>10</v>
      </c>
      <c r="E303" s="204" t="s">
        <v>274</v>
      </c>
      <c r="F303" s="204">
        <v>7</v>
      </c>
      <c r="G303" s="575" t="s">
        <v>274</v>
      </c>
      <c r="H303" s="575">
        <v>1338.933</v>
      </c>
      <c r="I303" s="575" t="s">
        <v>274</v>
      </c>
      <c r="J303" s="575">
        <f>SUM(H303:I303)</f>
        <v>1338.933</v>
      </c>
      <c r="K303" s="1165"/>
      <c r="L303" s="1219"/>
      <c r="M303" s="1202"/>
      <c r="N303" s="806" t="s">
        <v>1295</v>
      </c>
      <c r="O303" s="154"/>
    </row>
    <row r="304" spans="1:15" ht="93" customHeight="1" x14ac:dyDescent="0.25">
      <c r="A304" s="569">
        <v>3</v>
      </c>
      <c r="B304" s="630" t="s">
        <v>1334</v>
      </c>
      <c r="C304" s="204" t="s">
        <v>274</v>
      </c>
      <c r="D304" s="204">
        <v>20</v>
      </c>
      <c r="E304" s="204" t="s">
        <v>274</v>
      </c>
      <c r="F304" s="204">
        <v>18</v>
      </c>
      <c r="G304" s="575" t="s">
        <v>274</v>
      </c>
      <c r="H304" s="575">
        <v>786.99</v>
      </c>
      <c r="I304" s="575" t="s">
        <v>274</v>
      </c>
      <c r="J304" s="575">
        <f>SUM(H304:I304)</f>
        <v>786.99</v>
      </c>
      <c r="K304" s="1165"/>
      <c r="L304" s="1219"/>
      <c r="M304" s="1202"/>
      <c r="N304" s="141" t="s">
        <v>1373</v>
      </c>
      <c r="O304" s="154"/>
    </row>
    <row r="305" spans="1:15" ht="58.5" customHeight="1" x14ac:dyDescent="0.25">
      <c r="A305" s="569">
        <v>4</v>
      </c>
      <c r="B305" s="551" t="s">
        <v>1335</v>
      </c>
      <c r="C305" s="204" t="s">
        <v>274</v>
      </c>
      <c r="D305" s="204">
        <v>32</v>
      </c>
      <c r="E305" s="204">
        <v>1</v>
      </c>
      <c r="F305" s="204">
        <v>14</v>
      </c>
      <c r="G305" s="575">
        <v>0.1</v>
      </c>
      <c r="H305" s="575">
        <v>654.20000000000005</v>
      </c>
      <c r="I305" s="575" t="s">
        <v>274</v>
      </c>
      <c r="J305" s="575">
        <f>SUM(G305:I305)</f>
        <v>654.30000000000007</v>
      </c>
      <c r="K305" s="1165"/>
      <c r="L305" s="1219"/>
      <c r="M305" s="1202"/>
      <c r="N305" s="141" t="s">
        <v>1374</v>
      </c>
      <c r="O305" s="154"/>
    </row>
    <row r="306" spans="1:15" ht="72" customHeight="1" x14ac:dyDescent="0.25">
      <c r="A306" s="569">
        <v>5</v>
      </c>
      <c r="B306" s="630" t="s">
        <v>1336</v>
      </c>
      <c r="C306" s="204" t="s">
        <v>274</v>
      </c>
      <c r="D306" s="204">
        <v>27</v>
      </c>
      <c r="E306" s="204">
        <v>1</v>
      </c>
      <c r="F306" s="204">
        <v>10</v>
      </c>
      <c r="G306" s="575">
        <v>0.15</v>
      </c>
      <c r="H306" s="575">
        <v>493</v>
      </c>
      <c r="I306" s="575" t="s">
        <v>274</v>
      </c>
      <c r="J306" s="575">
        <f>SUM(G306:I306)</f>
        <v>493.15</v>
      </c>
      <c r="K306" s="1165"/>
      <c r="L306" s="1219"/>
      <c r="M306" s="1202"/>
      <c r="N306" s="362" t="s">
        <v>1375</v>
      </c>
      <c r="O306" s="154"/>
    </row>
    <row r="307" spans="1:15" ht="45.75" customHeight="1" x14ac:dyDescent="0.25">
      <c r="A307" s="569">
        <v>6</v>
      </c>
      <c r="B307" s="630" t="s">
        <v>1337</v>
      </c>
      <c r="C307" s="204" t="s">
        <v>274</v>
      </c>
      <c r="D307" s="204">
        <v>7</v>
      </c>
      <c r="E307" s="204" t="s">
        <v>274</v>
      </c>
      <c r="F307" s="204">
        <v>4</v>
      </c>
      <c r="G307" s="575" t="s">
        <v>274</v>
      </c>
      <c r="H307" s="575">
        <v>1174</v>
      </c>
      <c r="I307" s="575" t="s">
        <v>274</v>
      </c>
      <c r="J307" s="575">
        <f>SUM(H307:I307)</f>
        <v>1174</v>
      </c>
      <c r="K307" s="1165"/>
      <c r="L307" s="1219"/>
      <c r="M307" s="1202"/>
      <c r="N307" s="806" t="s">
        <v>1295</v>
      </c>
      <c r="O307" s="154"/>
    </row>
    <row r="308" spans="1:15" ht="42" customHeight="1" x14ac:dyDescent="0.25">
      <c r="A308" s="569">
        <v>7</v>
      </c>
      <c r="B308" s="630" t="s">
        <v>1308</v>
      </c>
      <c r="C308" s="204" t="s">
        <v>274</v>
      </c>
      <c r="D308" s="204">
        <v>14</v>
      </c>
      <c r="E308" s="204" t="s">
        <v>274</v>
      </c>
      <c r="F308" s="204">
        <v>5</v>
      </c>
      <c r="G308" s="575" t="s">
        <v>274</v>
      </c>
      <c r="H308" s="575">
        <v>549.29999999999995</v>
      </c>
      <c r="I308" s="575" t="s">
        <v>274</v>
      </c>
      <c r="J308" s="575">
        <f>SUM(H308:I308)</f>
        <v>549.29999999999995</v>
      </c>
      <c r="K308" s="1166"/>
      <c r="L308" s="1220"/>
      <c r="M308" s="1203"/>
      <c r="N308" s="806" t="s">
        <v>1295</v>
      </c>
      <c r="O308" s="154"/>
    </row>
    <row r="309" spans="1:15" ht="22.5" customHeight="1" x14ac:dyDescent="0.2">
      <c r="A309" s="1160" t="s">
        <v>137</v>
      </c>
      <c r="B309" s="1161"/>
      <c r="C309" s="513" t="s">
        <v>274</v>
      </c>
      <c r="D309" s="513">
        <f t="shared" ref="D309:K309" si="9">SUM(D302:D308)</f>
        <v>112</v>
      </c>
      <c r="E309" s="513">
        <f>SUM(E302:E308)</f>
        <v>2</v>
      </c>
      <c r="F309" s="513">
        <f t="shared" si="9"/>
        <v>60</v>
      </c>
      <c r="G309" s="514">
        <f t="shared" si="9"/>
        <v>0.25</v>
      </c>
      <c r="H309" s="514">
        <f t="shared" si="9"/>
        <v>5121.4229999999998</v>
      </c>
      <c r="I309" s="557" t="s">
        <v>274</v>
      </c>
      <c r="J309" s="563">
        <f t="shared" si="9"/>
        <v>5121.6729999999998</v>
      </c>
      <c r="K309" s="51">
        <f t="shared" si="9"/>
        <v>1</v>
      </c>
      <c r="L309" s="233"/>
    </row>
    <row r="310" spans="1:15" ht="2.25" customHeight="1" x14ac:dyDescent="0.25">
      <c r="A310" s="59"/>
      <c r="B310" s="316"/>
      <c r="C310" s="316"/>
      <c r="D310" s="316"/>
      <c r="E310" s="316"/>
      <c r="F310" s="316"/>
      <c r="G310" s="316"/>
      <c r="H310" s="316"/>
      <c r="I310" s="316"/>
      <c r="J310" s="316"/>
      <c r="K310" s="294"/>
    </row>
    <row r="311" spans="1:15" ht="24" customHeight="1" x14ac:dyDescent="0.3">
      <c r="A311" s="61"/>
      <c r="B311" s="1094" t="s">
        <v>182</v>
      </c>
      <c r="C311" s="1094"/>
      <c r="D311" s="1095"/>
      <c r="E311" s="1095"/>
      <c r="F311" s="1095"/>
      <c r="G311" s="1095"/>
      <c r="H311" s="1095"/>
      <c r="I311" s="1095"/>
      <c r="J311" s="1095"/>
      <c r="K311" s="312"/>
    </row>
    <row r="312" spans="1:15" ht="4.5" customHeight="1" x14ac:dyDescent="0.25">
      <c r="A312" s="61"/>
      <c r="K312" s="312"/>
    </row>
    <row r="313" spans="1:15" ht="51" customHeight="1" x14ac:dyDescent="0.2">
      <c r="A313" s="111">
        <v>1</v>
      </c>
      <c r="B313" s="151" t="s">
        <v>1107</v>
      </c>
      <c r="C313" s="204" t="s">
        <v>274</v>
      </c>
      <c r="D313" s="338">
        <v>2</v>
      </c>
      <c r="E313" s="338" t="s">
        <v>274</v>
      </c>
      <c r="F313" s="338">
        <v>1</v>
      </c>
      <c r="G313" s="473" t="s">
        <v>274</v>
      </c>
      <c r="H313" s="473">
        <v>909</v>
      </c>
      <c r="I313" s="473">
        <v>3530.64</v>
      </c>
      <c r="J313" s="473">
        <f>SUM(G313:I313)</f>
        <v>4439.6399999999994</v>
      </c>
      <c r="K313" s="204">
        <v>3</v>
      </c>
      <c r="L313" s="310" t="s">
        <v>1260</v>
      </c>
      <c r="M313" s="310"/>
      <c r="N313" s="175"/>
      <c r="O313" s="209"/>
    </row>
    <row r="314" spans="1:15" ht="45.75" customHeight="1" x14ac:dyDescent="0.2">
      <c r="A314" s="111">
        <v>2</v>
      </c>
      <c r="B314" s="151" t="s">
        <v>1109</v>
      </c>
      <c r="C314" s="204" t="s">
        <v>274</v>
      </c>
      <c r="D314" s="338">
        <v>1</v>
      </c>
      <c r="E314" s="338" t="s">
        <v>274</v>
      </c>
      <c r="F314" s="338" t="s">
        <v>274</v>
      </c>
      <c r="G314" s="473">
        <v>443.25</v>
      </c>
      <c r="H314" s="473" t="s">
        <v>274</v>
      </c>
      <c r="I314" s="473" t="s">
        <v>274</v>
      </c>
      <c r="J314" s="473">
        <f>SUM(G314:I314)</f>
        <v>443.25</v>
      </c>
      <c r="K314" s="204">
        <v>1</v>
      </c>
      <c r="L314" s="310" t="s">
        <v>1108</v>
      </c>
      <c r="M314" s="310"/>
      <c r="N314" s="175"/>
      <c r="O314" s="209"/>
    </row>
    <row r="315" spans="1:15" ht="129.75" customHeight="1" x14ac:dyDescent="0.2">
      <c r="A315" s="111">
        <v>3</v>
      </c>
      <c r="B315" s="151" t="s">
        <v>729</v>
      </c>
      <c r="C315" s="204" t="s">
        <v>274</v>
      </c>
      <c r="D315" s="338" t="s">
        <v>274</v>
      </c>
      <c r="E315" s="338" t="s">
        <v>274</v>
      </c>
      <c r="F315" s="204">
        <v>11</v>
      </c>
      <c r="G315" s="473" t="s">
        <v>274</v>
      </c>
      <c r="H315" s="473">
        <v>30191.65</v>
      </c>
      <c r="I315" s="473" t="s">
        <v>274</v>
      </c>
      <c r="J315" s="473">
        <f>SUM(G315:I315)</f>
        <v>30191.65</v>
      </c>
      <c r="K315" s="204">
        <v>14</v>
      </c>
      <c r="L315" s="310" t="s">
        <v>1261</v>
      </c>
      <c r="M315" s="310" t="s">
        <v>728</v>
      </c>
      <c r="N315" s="363" t="s">
        <v>1110</v>
      </c>
      <c r="O315" s="209"/>
    </row>
    <row r="316" spans="1:15" ht="19.5" customHeight="1" x14ac:dyDescent="0.2">
      <c r="A316" s="1096" t="s">
        <v>137</v>
      </c>
      <c r="B316" s="1096"/>
      <c r="C316" s="513" t="s">
        <v>274</v>
      </c>
      <c r="D316" s="213">
        <f>SUM(D313:D315)</f>
        <v>3</v>
      </c>
      <c r="E316" s="213" t="s">
        <v>274</v>
      </c>
      <c r="F316" s="213">
        <f>SUM(F313:F315)</f>
        <v>12</v>
      </c>
      <c r="G316" s="657">
        <f>SUM(G314:G315)</f>
        <v>443.25</v>
      </c>
      <c r="H316" s="657">
        <f>SUM(H313:H315)</f>
        <v>31100.65</v>
      </c>
      <c r="I316" s="657">
        <f>SUM(I313:I315)</f>
        <v>3530.64</v>
      </c>
      <c r="J316" s="657">
        <f>SUM(J313:J315)</f>
        <v>35074.54</v>
      </c>
      <c r="K316" s="213">
        <f>SUM(K313:K315)</f>
        <v>18</v>
      </c>
      <c r="L316" s="364"/>
    </row>
    <row r="317" spans="1:15" ht="3.75" customHeight="1" x14ac:dyDescent="0.25">
      <c r="A317" s="61"/>
      <c r="K317" s="312"/>
    </row>
    <row r="318" spans="1:15" ht="24" customHeight="1" x14ac:dyDescent="0.3">
      <c r="A318" s="61"/>
      <c r="B318" s="1094" t="s">
        <v>183</v>
      </c>
      <c r="C318" s="1094"/>
      <c r="D318" s="1095"/>
      <c r="E318" s="1095"/>
      <c r="F318" s="1095"/>
      <c r="G318" s="1095"/>
      <c r="H318" s="1095"/>
      <c r="I318" s="1095"/>
      <c r="J318" s="1095"/>
      <c r="K318" s="312"/>
    </row>
    <row r="319" spans="1:15" ht="1.5" customHeight="1" x14ac:dyDescent="0.3">
      <c r="A319" s="61"/>
      <c r="B319" s="311"/>
      <c r="C319" s="311"/>
      <c r="D319" s="309"/>
      <c r="E319" s="309"/>
      <c r="F319" s="309"/>
      <c r="G319" s="309"/>
      <c r="H319" s="309"/>
      <c r="I319" s="309"/>
      <c r="J319" s="309"/>
      <c r="K319" s="312"/>
    </row>
    <row r="320" spans="1:15" ht="408.75" customHeight="1" x14ac:dyDescent="0.2">
      <c r="A320" s="132">
        <v>1</v>
      </c>
      <c r="B320" s="132" t="s">
        <v>525</v>
      </c>
      <c r="C320" s="207" t="s">
        <v>274</v>
      </c>
      <c r="D320" s="111">
        <v>16</v>
      </c>
      <c r="E320" s="207">
        <v>343</v>
      </c>
      <c r="F320" s="132">
        <v>39</v>
      </c>
      <c r="G320" s="664">
        <v>145.9</v>
      </c>
      <c r="H320" s="545">
        <v>1780.62</v>
      </c>
      <c r="I320" s="664">
        <v>38.6</v>
      </c>
      <c r="J320" s="545">
        <f>SUM(G320:I320)</f>
        <v>1965.12</v>
      </c>
      <c r="K320" s="132">
        <v>54</v>
      </c>
      <c r="L320" s="141" t="s">
        <v>1282</v>
      </c>
      <c r="M320" s="355" t="s">
        <v>529</v>
      </c>
      <c r="N320" s="141"/>
      <c r="O320" s="141"/>
    </row>
    <row r="321" spans="1:15" ht="180" customHeight="1" x14ac:dyDescent="0.2">
      <c r="A321" s="132">
        <v>2</v>
      </c>
      <c r="B321" s="132" t="s">
        <v>526</v>
      </c>
      <c r="C321" s="207" t="s">
        <v>274</v>
      </c>
      <c r="D321" s="207">
        <v>2</v>
      </c>
      <c r="E321" s="207">
        <v>40</v>
      </c>
      <c r="F321" s="132">
        <v>19</v>
      </c>
      <c r="G321" s="664">
        <v>20</v>
      </c>
      <c r="H321" s="473">
        <v>1493</v>
      </c>
      <c r="I321" s="481" t="s">
        <v>274</v>
      </c>
      <c r="J321" s="473">
        <f>SUM(G321:I321)</f>
        <v>1513</v>
      </c>
      <c r="K321" s="111">
        <v>23</v>
      </c>
      <c r="L321" s="141" t="s">
        <v>1283</v>
      </c>
      <c r="M321" s="141" t="s">
        <v>530</v>
      </c>
      <c r="N321" s="141"/>
      <c r="O321" s="141"/>
    </row>
    <row r="322" spans="1:15" ht="119.25" customHeight="1" x14ac:dyDescent="0.2">
      <c r="A322" s="132">
        <v>3</v>
      </c>
      <c r="B322" s="551" t="s">
        <v>1342</v>
      </c>
      <c r="C322" s="207">
        <v>1</v>
      </c>
      <c r="D322" s="207">
        <v>1</v>
      </c>
      <c r="E322" s="111">
        <v>55</v>
      </c>
      <c r="F322" s="132">
        <v>11</v>
      </c>
      <c r="G322" s="664">
        <v>10</v>
      </c>
      <c r="H322" s="545">
        <v>621.15</v>
      </c>
      <c r="I322" s="664" t="s">
        <v>274</v>
      </c>
      <c r="J322" s="545">
        <f>SUM(G322:I322)</f>
        <v>631.15</v>
      </c>
      <c r="K322" s="132">
        <v>16</v>
      </c>
      <c r="L322" s="141" t="s">
        <v>1280</v>
      </c>
      <c r="M322" s="141" t="s">
        <v>531</v>
      </c>
      <c r="N322" s="141"/>
      <c r="O322" s="141"/>
    </row>
    <row r="323" spans="1:15" ht="210.75" customHeight="1" x14ac:dyDescent="0.2">
      <c r="A323" s="132">
        <v>4</v>
      </c>
      <c r="B323" s="551" t="s">
        <v>1343</v>
      </c>
      <c r="C323" s="207" t="s">
        <v>274</v>
      </c>
      <c r="D323" s="207" t="s">
        <v>274</v>
      </c>
      <c r="E323" s="207" t="s">
        <v>274</v>
      </c>
      <c r="F323" s="132">
        <v>9</v>
      </c>
      <c r="G323" s="664" t="s">
        <v>274</v>
      </c>
      <c r="H323" s="545">
        <v>474.58</v>
      </c>
      <c r="I323" s="664" t="s">
        <v>274</v>
      </c>
      <c r="J323" s="545">
        <f>SUM(H323:I323)</f>
        <v>474.58</v>
      </c>
      <c r="K323" s="132">
        <v>9</v>
      </c>
      <c r="L323" s="141" t="s">
        <v>1281</v>
      </c>
      <c r="M323" s="141" t="s">
        <v>535</v>
      </c>
      <c r="N323" s="141"/>
      <c r="O323" s="141"/>
    </row>
    <row r="324" spans="1:15" ht="60" customHeight="1" x14ac:dyDescent="0.2">
      <c r="A324" s="132">
        <v>5</v>
      </c>
      <c r="B324" s="132" t="s">
        <v>527</v>
      </c>
      <c r="C324" s="207" t="s">
        <v>274</v>
      </c>
      <c r="D324" s="207" t="s">
        <v>274</v>
      </c>
      <c r="E324" s="207" t="s">
        <v>274</v>
      </c>
      <c r="F324" s="132">
        <v>3</v>
      </c>
      <c r="G324" s="664" t="s">
        <v>274</v>
      </c>
      <c r="H324" s="545">
        <v>165</v>
      </c>
      <c r="I324" s="664" t="s">
        <v>274</v>
      </c>
      <c r="J324" s="545">
        <f>SUM(G324:I324)</f>
        <v>165</v>
      </c>
      <c r="K324" s="132">
        <v>4</v>
      </c>
      <c r="L324" s="141" t="s">
        <v>1120</v>
      </c>
      <c r="M324" s="141" t="s">
        <v>532</v>
      </c>
      <c r="N324" s="141"/>
      <c r="O324" s="141"/>
    </row>
    <row r="325" spans="1:15" ht="28.5" customHeight="1" x14ac:dyDescent="0.2">
      <c r="A325" s="132">
        <v>6</v>
      </c>
      <c r="B325" s="551" t="s">
        <v>528</v>
      </c>
      <c r="C325" s="207" t="s">
        <v>274</v>
      </c>
      <c r="D325" s="669">
        <v>1</v>
      </c>
      <c r="E325" s="669">
        <v>28</v>
      </c>
      <c r="F325" s="207" t="s">
        <v>274</v>
      </c>
      <c r="G325" s="670">
        <v>9.26</v>
      </c>
      <c r="H325" s="664" t="s">
        <v>274</v>
      </c>
      <c r="I325" s="664" t="s">
        <v>274</v>
      </c>
      <c r="J325" s="545">
        <f>SUM(G325:I325)</f>
        <v>9.26</v>
      </c>
      <c r="K325" s="132">
        <v>1</v>
      </c>
      <c r="L325" s="141"/>
      <c r="M325" s="141" t="s">
        <v>533</v>
      </c>
      <c r="N325" s="234"/>
      <c r="O325" s="234"/>
    </row>
    <row r="326" spans="1:15" ht="97.5" customHeight="1" x14ac:dyDescent="0.2">
      <c r="A326" s="132">
        <v>7</v>
      </c>
      <c r="B326" s="551" t="s">
        <v>1121</v>
      </c>
      <c r="C326" s="207" t="s">
        <v>274</v>
      </c>
      <c r="D326" s="207">
        <v>1</v>
      </c>
      <c r="E326" s="207" t="s">
        <v>274</v>
      </c>
      <c r="F326" s="132">
        <v>3</v>
      </c>
      <c r="G326" s="664">
        <v>5</v>
      </c>
      <c r="H326" s="545">
        <v>290</v>
      </c>
      <c r="I326" s="664" t="s">
        <v>274</v>
      </c>
      <c r="J326" s="545">
        <f>SUM(G326:I326)</f>
        <v>295</v>
      </c>
      <c r="K326" s="132">
        <v>5</v>
      </c>
      <c r="L326" s="141" t="s">
        <v>1122</v>
      </c>
      <c r="M326" s="141" t="s">
        <v>534</v>
      </c>
      <c r="N326" s="141"/>
      <c r="O326" s="141"/>
    </row>
    <row r="327" spans="1:15" ht="21.75" customHeight="1" x14ac:dyDescent="0.3">
      <c r="A327" s="63"/>
      <c r="B327" s="334" t="s">
        <v>101</v>
      </c>
      <c r="C327" s="671">
        <v>1</v>
      </c>
      <c r="D327" s="335">
        <f>SUM(D320:D326)</f>
        <v>21</v>
      </c>
      <c r="E327" s="336">
        <f>SUM(E320:E326)</f>
        <v>466</v>
      </c>
      <c r="F327" s="336">
        <f>SUM(F320:F326)</f>
        <v>84</v>
      </c>
      <c r="G327" s="668">
        <f>SUM(G320:G326)</f>
        <v>190.16</v>
      </c>
      <c r="H327" s="668">
        <f>SUM(H320:H326)</f>
        <v>4824.3500000000004</v>
      </c>
      <c r="I327" s="667">
        <v>38.6</v>
      </c>
      <c r="J327" s="667">
        <f>SUM(J320:J326)</f>
        <v>5053.1099999999997</v>
      </c>
      <c r="K327" s="667">
        <f>SUM(K320:K326)</f>
        <v>112</v>
      </c>
    </row>
    <row r="328" spans="1:15" ht="8.25" customHeight="1" x14ac:dyDescent="0.3">
      <c r="A328" s="61"/>
      <c r="B328" s="320"/>
      <c r="C328" s="127"/>
      <c r="D328" s="119"/>
      <c r="E328" s="119"/>
      <c r="F328" s="119"/>
      <c r="G328" s="307"/>
      <c r="H328" s="307"/>
      <c r="I328" s="307"/>
      <c r="J328" s="307"/>
      <c r="K328" s="308"/>
    </row>
    <row r="329" spans="1:15" ht="24" customHeight="1" x14ac:dyDescent="0.3">
      <c r="A329" s="61"/>
      <c r="B329" s="320"/>
      <c r="C329" s="127"/>
      <c r="D329" s="1139" t="s">
        <v>1096</v>
      </c>
      <c r="E329" s="1140"/>
      <c r="F329" s="1140"/>
      <c r="G329" s="1140"/>
      <c r="H329" s="1140"/>
      <c r="I329" s="307"/>
      <c r="J329" s="307"/>
      <c r="K329" s="308"/>
    </row>
    <row r="330" spans="1:15" ht="19.5" customHeight="1" x14ac:dyDescent="0.2">
      <c r="A330" s="590">
        <v>1</v>
      </c>
      <c r="B330" s="151" t="s">
        <v>1099</v>
      </c>
      <c r="C330" s="111" t="s">
        <v>274</v>
      </c>
      <c r="D330" s="111">
        <v>1</v>
      </c>
      <c r="E330" s="111" t="s">
        <v>274</v>
      </c>
      <c r="F330" s="111">
        <v>1</v>
      </c>
      <c r="G330" s="111" t="s">
        <v>274</v>
      </c>
      <c r="H330" s="481">
        <v>150.31</v>
      </c>
      <c r="I330" s="111" t="s">
        <v>274</v>
      </c>
      <c r="J330" s="481">
        <f>SUM(H330:I330)</f>
        <v>150.31</v>
      </c>
      <c r="K330" s="111">
        <v>1</v>
      </c>
      <c r="L330" s="365" t="s">
        <v>1134</v>
      </c>
      <c r="M330" s="1120"/>
      <c r="N330" s="1120"/>
      <c r="O330" s="1120"/>
    </row>
    <row r="331" spans="1:15" ht="21.75" customHeight="1" x14ac:dyDescent="0.25">
      <c r="A331" s="590">
        <v>2</v>
      </c>
      <c r="B331" s="151" t="s">
        <v>1098</v>
      </c>
      <c r="C331" s="111" t="s">
        <v>274</v>
      </c>
      <c r="D331" s="111">
        <v>3</v>
      </c>
      <c r="E331" s="111" t="s">
        <v>274</v>
      </c>
      <c r="F331" s="111">
        <v>2</v>
      </c>
      <c r="G331" s="111" t="s">
        <v>274</v>
      </c>
      <c r="H331" s="481">
        <v>235</v>
      </c>
      <c r="I331" s="111" t="s">
        <v>274</v>
      </c>
      <c r="J331" s="481">
        <f>SUM(H331:I331)</f>
        <v>235</v>
      </c>
      <c r="K331" s="111">
        <v>3</v>
      </c>
      <c r="L331" s="366" t="s">
        <v>1133</v>
      </c>
      <c r="M331" s="1121"/>
      <c r="N331" s="1121"/>
      <c r="O331" s="1121"/>
    </row>
    <row r="332" spans="1:15" ht="21.75" customHeight="1" x14ac:dyDescent="0.25">
      <c r="A332" s="111">
        <v>3</v>
      </c>
      <c r="B332" s="151" t="s">
        <v>1097</v>
      </c>
      <c r="C332" s="111" t="s">
        <v>274</v>
      </c>
      <c r="D332" s="204">
        <v>1</v>
      </c>
      <c r="E332" s="204" t="s">
        <v>274</v>
      </c>
      <c r="F332" s="204">
        <v>1</v>
      </c>
      <c r="G332" s="204" t="s">
        <v>274</v>
      </c>
      <c r="H332" s="473">
        <v>60</v>
      </c>
      <c r="I332" s="204" t="s">
        <v>274</v>
      </c>
      <c r="J332" s="473">
        <f>SUM(H332:I332)</f>
        <v>60</v>
      </c>
      <c r="K332" s="204">
        <v>1</v>
      </c>
      <c r="L332" s="366" t="s">
        <v>1132</v>
      </c>
      <c r="M332" s="1121"/>
      <c r="N332" s="1121"/>
      <c r="O332" s="1121"/>
    </row>
    <row r="333" spans="1:15" ht="21.75" customHeight="1" x14ac:dyDescent="0.3">
      <c r="A333" s="701"/>
      <c r="B333" s="702" t="s">
        <v>101</v>
      </c>
      <c r="C333" s="149" t="s">
        <v>274</v>
      </c>
      <c r="D333" s="336">
        <f>SUM(D330:D332)</f>
        <v>5</v>
      </c>
      <c r="E333" s="513" t="s">
        <v>274</v>
      </c>
      <c r="F333" s="336">
        <f>SUM(F330:F332)</f>
        <v>4</v>
      </c>
      <c r="G333" s="513" t="s">
        <v>274</v>
      </c>
      <c r="H333" s="337">
        <f>SUM(H330:H332)</f>
        <v>445.31</v>
      </c>
      <c r="I333" s="513" t="s">
        <v>274</v>
      </c>
      <c r="J333" s="337">
        <f>SUM(J330:J332)</f>
        <v>445.31</v>
      </c>
      <c r="K333" s="336">
        <f>SUM(K330:K332)</f>
        <v>5</v>
      </c>
    </row>
    <row r="334" spans="1:15" ht="7.5" customHeight="1" x14ac:dyDescent="0.25">
      <c r="A334" s="61"/>
      <c r="K334" s="312"/>
    </row>
    <row r="335" spans="1:15" ht="24" customHeight="1" x14ac:dyDescent="0.3">
      <c r="A335" s="1097" t="s">
        <v>184</v>
      </c>
      <c r="B335" s="1111"/>
      <c r="C335" s="1111"/>
      <c r="D335" s="1111"/>
      <c r="E335" s="1111"/>
      <c r="F335" s="1111"/>
      <c r="G335" s="1111"/>
      <c r="H335" s="1111"/>
      <c r="I335" s="1111"/>
      <c r="J335" s="1111"/>
      <c r="K335" s="1112"/>
    </row>
    <row r="336" spans="1:15" ht="8.25" customHeight="1" x14ac:dyDescent="0.25">
      <c r="A336" s="62"/>
      <c r="B336" s="34"/>
      <c r="C336" s="34"/>
      <c r="D336" s="34"/>
      <c r="E336" s="34"/>
      <c r="F336" s="34"/>
      <c r="G336" s="34"/>
      <c r="H336" s="34"/>
      <c r="I336" s="34"/>
      <c r="J336" s="34"/>
      <c r="K336" s="130"/>
    </row>
    <row r="337" spans="1:15" ht="75.75" customHeight="1" x14ac:dyDescent="0.2">
      <c r="A337" s="590">
        <v>1</v>
      </c>
      <c r="B337" s="151" t="s">
        <v>1350</v>
      </c>
      <c r="C337" s="111" t="s">
        <v>274</v>
      </c>
      <c r="D337" s="111">
        <v>2</v>
      </c>
      <c r="E337" s="111" t="s">
        <v>274</v>
      </c>
      <c r="F337" s="111">
        <v>3</v>
      </c>
      <c r="G337" s="111" t="s">
        <v>274</v>
      </c>
      <c r="H337" s="481">
        <v>420</v>
      </c>
      <c r="I337" s="111" t="s">
        <v>274</v>
      </c>
      <c r="J337" s="481">
        <f>SUM(H337:I337)</f>
        <v>420</v>
      </c>
      <c r="K337" s="111">
        <v>2</v>
      </c>
      <c r="L337" s="217" t="s">
        <v>1084</v>
      </c>
      <c r="M337" s="217"/>
      <c r="N337" s="217" t="s">
        <v>1173</v>
      </c>
      <c r="O337" s="47"/>
    </row>
    <row r="338" spans="1:15" ht="64.5" customHeight="1" x14ac:dyDescent="0.2">
      <c r="A338" s="111">
        <v>2</v>
      </c>
      <c r="B338" s="151" t="s">
        <v>1351</v>
      </c>
      <c r="C338" s="111" t="s">
        <v>274</v>
      </c>
      <c r="D338" s="204">
        <v>4</v>
      </c>
      <c r="E338" s="204" t="s">
        <v>274</v>
      </c>
      <c r="F338" s="204">
        <v>5</v>
      </c>
      <c r="G338" s="204" t="s">
        <v>274</v>
      </c>
      <c r="H338" s="473">
        <v>357.89</v>
      </c>
      <c r="I338" s="204" t="s">
        <v>274</v>
      </c>
      <c r="J338" s="473">
        <f>SUM(H338:I338)</f>
        <v>357.89</v>
      </c>
      <c r="K338" s="204">
        <v>6</v>
      </c>
      <c r="L338" s="217" t="s">
        <v>1171</v>
      </c>
      <c r="M338" s="217"/>
      <c r="N338" s="217" t="s">
        <v>1172</v>
      </c>
      <c r="O338" s="47"/>
    </row>
    <row r="339" spans="1:15" ht="23.25" customHeight="1" x14ac:dyDescent="0.3">
      <c r="A339" s="701"/>
      <c r="B339" s="702" t="s">
        <v>101</v>
      </c>
      <c r="C339" s="149" t="s">
        <v>274</v>
      </c>
      <c r="D339" s="336">
        <f>SUM(D337:D338)</f>
        <v>6</v>
      </c>
      <c r="E339" s="513" t="s">
        <v>274</v>
      </c>
      <c r="F339" s="336">
        <f>SUM(F337:F338)</f>
        <v>8</v>
      </c>
      <c r="G339" s="513" t="s">
        <v>274</v>
      </c>
      <c r="H339" s="337">
        <f>SUM(H337:H338)</f>
        <v>777.89</v>
      </c>
      <c r="I339" s="513" t="s">
        <v>274</v>
      </c>
      <c r="J339" s="337">
        <f>SUM(J337:J338)</f>
        <v>777.89</v>
      </c>
      <c r="K339" s="336">
        <f>SUM(K337:K338)</f>
        <v>8</v>
      </c>
    </row>
    <row r="340" spans="1:15" ht="5.25" customHeight="1" x14ac:dyDescent="0.25">
      <c r="A340" s="61"/>
      <c r="K340" s="312"/>
    </row>
    <row r="341" spans="1:15" ht="24" customHeight="1" x14ac:dyDescent="0.3">
      <c r="A341" s="1097" t="s">
        <v>255</v>
      </c>
      <c r="B341" s="1111"/>
      <c r="C341" s="1111"/>
      <c r="D341" s="1111"/>
      <c r="E341" s="1111"/>
      <c r="F341" s="1111"/>
      <c r="G341" s="1111"/>
      <c r="H341" s="1111"/>
      <c r="I341" s="1111"/>
      <c r="J341" s="1111"/>
      <c r="K341" s="1112"/>
    </row>
    <row r="342" spans="1:15" ht="4.5" customHeight="1" x14ac:dyDescent="0.25">
      <c r="A342" s="62"/>
      <c r="B342" s="34"/>
      <c r="C342" s="34"/>
      <c r="D342" s="34"/>
      <c r="E342" s="34"/>
      <c r="F342" s="34"/>
      <c r="G342" s="34"/>
      <c r="H342" s="34"/>
      <c r="I342" s="34"/>
      <c r="J342" s="34"/>
      <c r="K342" s="130"/>
    </row>
    <row r="343" spans="1:15" ht="19.5" customHeight="1" x14ac:dyDescent="0.2">
      <c r="A343" s="590">
        <v>1</v>
      </c>
      <c r="B343" s="151" t="s">
        <v>1216</v>
      </c>
      <c r="C343" s="111" t="s">
        <v>274</v>
      </c>
      <c r="D343" s="111" t="s">
        <v>274</v>
      </c>
      <c r="E343" s="111" t="s">
        <v>274</v>
      </c>
      <c r="F343" s="111">
        <v>1</v>
      </c>
      <c r="G343" s="111" t="s">
        <v>274</v>
      </c>
      <c r="H343" s="481">
        <v>46</v>
      </c>
      <c r="I343" s="111" t="s">
        <v>274</v>
      </c>
      <c r="J343" s="481">
        <f>SUM(H343:I343)</f>
        <v>46</v>
      </c>
      <c r="K343" s="111">
        <v>1</v>
      </c>
      <c r="L343" s="448" t="s">
        <v>1217</v>
      </c>
      <c r="M343" s="57"/>
      <c r="N343" s="57"/>
      <c r="O343" s="57"/>
    </row>
    <row r="344" spans="1:15" ht="31.5" customHeight="1" x14ac:dyDescent="0.2">
      <c r="A344" s="111">
        <v>2</v>
      </c>
      <c r="B344" s="151" t="s">
        <v>1219</v>
      </c>
      <c r="C344" s="111" t="s">
        <v>274</v>
      </c>
      <c r="D344" s="111" t="s">
        <v>274</v>
      </c>
      <c r="E344" s="204" t="s">
        <v>274</v>
      </c>
      <c r="F344" s="204">
        <v>1</v>
      </c>
      <c r="G344" s="204" t="s">
        <v>274</v>
      </c>
      <c r="H344" s="473">
        <v>25</v>
      </c>
      <c r="I344" s="204" t="s">
        <v>274</v>
      </c>
      <c r="J344" s="473">
        <f>SUM(H344:I344)</f>
        <v>25</v>
      </c>
      <c r="K344" s="204">
        <v>1</v>
      </c>
      <c r="L344" s="448" t="s">
        <v>1218</v>
      </c>
      <c r="M344" s="57"/>
      <c r="N344" s="57"/>
      <c r="O344" s="57"/>
    </row>
    <row r="345" spans="1:15" ht="19.5" customHeight="1" x14ac:dyDescent="0.3">
      <c r="A345" s="701"/>
      <c r="B345" s="702" t="s">
        <v>101</v>
      </c>
      <c r="C345" s="51" t="s">
        <v>274</v>
      </c>
      <c r="D345" s="68" t="s">
        <v>274</v>
      </c>
      <c r="E345" s="513" t="s">
        <v>274</v>
      </c>
      <c r="F345" s="336">
        <f>SUM(F343:F344)</f>
        <v>2</v>
      </c>
      <c r="G345" s="513" t="s">
        <v>274</v>
      </c>
      <c r="H345" s="337">
        <f>SUM(H343:H344)</f>
        <v>71</v>
      </c>
      <c r="I345" s="513" t="s">
        <v>274</v>
      </c>
      <c r="J345" s="337">
        <f>SUM(J343:J344)</f>
        <v>71</v>
      </c>
      <c r="K345" s="336">
        <f>SUM(K343:K344)</f>
        <v>2</v>
      </c>
    </row>
    <row r="346" spans="1:15" ht="2.25" customHeight="1" x14ac:dyDescent="0.25">
      <c r="A346" s="61"/>
      <c r="K346" s="312"/>
    </row>
    <row r="347" spans="1:15" ht="24" customHeight="1" x14ac:dyDescent="0.3">
      <c r="A347" s="61"/>
      <c r="B347" s="1094" t="s">
        <v>203</v>
      </c>
      <c r="C347" s="1094"/>
      <c r="D347" s="1095"/>
      <c r="E347" s="1095"/>
      <c r="F347" s="1095"/>
      <c r="G347" s="1095"/>
      <c r="H347" s="1095"/>
      <c r="I347" s="1095"/>
      <c r="J347" s="1095"/>
      <c r="K347" s="312"/>
    </row>
    <row r="348" spans="1:15" ht="6" customHeight="1" x14ac:dyDescent="0.25">
      <c r="A348" s="62"/>
      <c r="K348" s="312"/>
    </row>
    <row r="349" spans="1:15" ht="78" customHeight="1" x14ac:dyDescent="0.25">
      <c r="A349" s="111">
        <v>1</v>
      </c>
      <c r="B349" s="468" t="s">
        <v>594</v>
      </c>
      <c r="C349" s="204" t="s">
        <v>274</v>
      </c>
      <c r="D349" s="204">
        <v>5</v>
      </c>
      <c r="E349" s="204" t="s">
        <v>274</v>
      </c>
      <c r="F349" s="111">
        <v>6</v>
      </c>
      <c r="G349" s="204" t="s">
        <v>274</v>
      </c>
      <c r="H349" s="576">
        <v>575</v>
      </c>
      <c r="I349" s="204" t="s">
        <v>274</v>
      </c>
      <c r="J349" s="612">
        <f>SUM(G349:I349)</f>
        <v>575</v>
      </c>
      <c r="K349" s="111">
        <v>5</v>
      </c>
      <c r="L349" s="310" t="s">
        <v>1148</v>
      </c>
      <c r="M349" s="310" t="s">
        <v>596</v>
      </c>
      <c r="N349" s="310"/>
      <c r="O349" s="150"/>
    </row>
    <row r="350" spans="1:15" ht="136.5" customHeight="1" x14ac:dyDescent="0.25">
      <c r="A350" s="111">
        <v>2</v>
      </c>
      <c r="B350" s="204" t="s">
        <v>1149</v>
      </c>
      <c r="C350" s="338" t="s">
        <v>274</v>
      </c>
      <c r="D350" s="338">
        <v>22</v>
      </c>
      <c r="E350" s="338" t="s">
        <v>274</v>
      </c>
      <c r="F350" s="111">
        <v>24</v>
      </c>
      <c r="G350" s="338" t="s">
        <v>274</v>
      </c>
      <c r="H350" s="576">
        <v>3530</v>
      </c>
      <c r="I350" s="338" t="s">
        <v>274</v>
      </c>
      <c r="J350" s="612">
        <f>SUM(G350:I350)</f>
        <v>3530</v>
      </c>
      <c r="K350" s="111">
        <v>22</v>
      </c>
      <c r="L350" s="310" t="s">
        <v>1095</v>
      </c>
      <c r="M350" s="310" t="s">
        <v>597</v>
      </c>
      <c r="N350" s="310"/>
      <c r="O350" s="150"/>
    </row>
    <row r="351" spans="1:15" ht="107.25" customHeight="1" x14ac:dyDescent="0.25">
      <c r="A351" s="111">
        <v>3</v>
      </c>
      <c r="B351" s="468" t="s">
        <v>595</v>
      </c>
      <c r="C351" s="338" t="s">
        <v>274</v>
      </c>
      <c r="D351" s="111">
        <v>36</v>
      </c>
      <c r="E351" s="338" t="s">
        <v>274</v>
      </c>
      <c r="F351" s="111">
        <v>30</v>
      </c>
      <c r="G351" s="338" t="s">
        <v>274</v>
      </c>
      <c r="H351" s="576">
        <v>4385</v>
      </c>
      <c r="I351" s="338" t="s">
        <v>274</v>
      </c>
      <c r="J351" s="612">
        <f>SUM(G351:I351)</f>
        <v>4385</v>
      </c>
      <c r="K351" s="111">
        <v>36</v>
      </c>
      <c r="L351" s="310" t="s">
        <v>1150</v>
      </c>
      <c r="M351" s="310" t="s">
        <v>598</v>
      </c>
      <c r="N351" s="310"/>
      <c r="O351" s="150"/>
    </row>
    <row r="352" spans="1:15" s="84" customFormat="1" ht="23.25" customHeight="1" x14ac:dyDescent="0.3">
      <c r="A352" s="367"/>
      <c r="B352" s="732" t="s">
        <v>101</v>
      </c>
      <c r="C352" s="213" t="s">
        <v>274</v>
      </c>
      <c r="D352" s="51">
        <f>SUM(D349:D351)</f>
        <v>63</v>
      </c>
      <c r="E352" s="213" t="s">
        <v>274</v>
      </c>
      <c r="F352" s="51">
        <f>SUM(F349:F351)</f>
        <v>60</v>
      </c>
      <c r="G352" s="577" t="s">
        <v>274</v>
      </c>
      <c r="H352" s="639">
        <f>SUM(H349:H351)</f>
        <v>8490</v>
      </c>
      <c r="I352" s="213" t="s">
        <v>274</v>
      </c>
      <c r="J352" s="639">
        <f>SUM(J349:J351)</f>
        <v>8490</v>
      </c>
      <c r="K352" s="51">
        <f>SUM(K349:K351)</f>
        <v>63</v>
      </c>
    </row>
    <row r="353" spans="1:15" s="84" customFormat="1" ht="4.5" customHeight="1" x14ac:dyDescent="0.3">
      <c r="A353" s="85"/>
      <c r="B353" s="86"/>
      <c r="C353" s="86"/>
      <c r="D353" s="87"/>
      <c r="E353" s="87"/>
      <c r="F353" s="87"/>
      <c r="G353" s="45"/>
      <c r="H353" s="45"/>
      <c r="I353" s="45"/>
      <c r="J353" s="45"/>
      <c r="K353" s="294"/>
    </row>
    <row r="354" spans="1:15" s="84" customFormat="1" ht="24" customHeight="1" x14ac:dyDescent="0.3">
      <c r="A354" s="61"/>
      <c r="B354" s="1094" t="s">
        <v>189</v>
      </c>
      <c r="C354" s="1094"/>
      <c r="D354" s="1095"/>
      <c r="E354" s="1095"/>
      <c r="F354" s="1095"/>
      <c r="G354" s="1095"/>
      <c r="H354" s="1095"/>
      <c r="I354" s="1095"/>
      <c r="J354" s="1095"/>
      <c r="K354" s="312"/>
    </row>
    <row r="355" spans="1:15" s="84" customFormat="1" ht="7.5" customHeight="1" x14ac:dyDescent="0.3">
      <c r="A355" s="62"/>
      <c r="B355" s="368"/>
      <c r="C355" s="368"/>
      <c r="D355" s="369"/>
      <c r="E355" s="369"/>
      <c r="F355" s="369"/>
      <c r="G355" s="369"/>
      <c r="H355" s="369"/>
      <c r="I355" s="369"/>
      <c r="J355" s="34"/>
      <c r="K355" s="130"/>
    </row>
    <row r="356" spans="1:15" s="84" customFormat="1" ht="137.25" customHeight="1" x14ac:dyDescent="0.3">
      <c r="A356" s="111">
        <v>1</v>
      </c>
      <c r="B356" s="561" t="s">
        <v>626</v>
      </c>
      <c r="C356" s="338" t="s">
        <v>274</v>
      </c>
      <c r="D356" s="204">
        <v>10</v>
      </c>
      <c r="E356" s="338" t="s">
        <v>274</v>
      </c>
      <c r="F356" s="111">
        <v>5</v>
      </c>
      <c r="G356" s="338" t="s">
        <v>274</v>
      </c>
      <c r="H356" s="576">
        <v>1124.0899999999999</v>
      </c>
      <c r="I356" s="204" t="s">
        <v>274</v>
      </c>
      <c r="J356" s="576">
        <v>1124.0899999999999</v>
      </c>
      <c r="K356" s="111">
        <v>15</v>
      </c>
      <c r="L356" s="310"/>
      <c r="M356" s="310" t="s">
        <v>629</v>
      </c>
      <c r="N356" s="310"/>
      <c r="O356" s="121"/>
    </row>
    <row r="357" spans="1:15" s="84" customFormat="1" ht="181.5" customHeight="1" x14ac:dyDescent="0.3">
      <c r="A357" s="111">
        <v>2</v>
      </c>
      <c r="B357" s="204" t="s">
        <v>627</v>
      </c>
      <c r="C357" s="338" t="s">
        <v>274</v>
      </c>
      <c r="D357" s="338">
        <v>20</v>
      </c>
      <c r="E357" s="338" t="s">
        <v>274</v>
      </c>
      <c r="F357" s="338">
        <v>17</v>
      </c>
      <c r="G357" s="338" t="s">
        <v>274</v>
      </c>
      <c r="H357" s="575">
        <v>3297.61</v>
      </c>
      <c r="I357" s="338" t="s">
        <v>274</v>
      </c>
      <c r="J357" s="612">
        <v>3297.61</v>
      </c>
      <c r="K357" s="111">
        <v>32</v>
      </c>
      <c r="L357" s="310" t="s">
        <v>1055</v>
      </c>
      <c r="M357" s="310" t="s">
        <v>630</v>
      </c>
      <c r="N357" s="310"/>
      <c r="O357" s="121"/>
    </row>
    <row r="358" spans="1:15" s="84" customFormat="1" ht="91.5" customHeight="1" x14ac:dyDescent="0.3">
      <c r="A358" s="111">
        <v>3</v>
      </c>
      <c r="B358" s="468" t="s">
        <v>628</v>
      </c>
      <c r="C358" s="338" t="s">
        <v>274</v>
      </c>
      <c r="D358" s="111">
        <v>4</v>
      </c>
      <c r="E358" s="111" t="s">
        <v>274</v>
      </c>
      <c r="F358" s="111">
        <v>3</v>
      </c>
      <c r="G358" s="576" t="s">
        <v>274</v>
      </c>
      <c r="H358" s="576">
        <v>324.89999999999998</v>
      </c>
      <c r="I358" s="576" t="s">
        <v>274</v>
      </c>
      <c r="J358" s="612">
        <v>324.89999999999998</v>
      </c>
      <c r="K358" s="111">
        <v>4</v>
      </c>
      <c r="L358" s="345" t="s">
        <v>587</v>
      </c>
      <c r="M358" s="310" t="s">
        <v>631</v>
      </c>
      <c r="N358" s="310"/>
      <c r="O358" s="121"/>
    </row>
    <row r="359" spans="1:15" s="84" customFormat="1" ht="21.75" customHeight="1" x14ac:dyDescent="0.3">
      <c r="A359" s="63"/>
      <c r="B359" s="644" t="s">
        <v>101</v>
      </c>
      <c r="C359" s="213" t="s">
        <v>274</v>
      </c>
      <c r="D359" s="51">
        <f>SUM(D356:D358)</f>
        <v>34</v>
      </c>
      <c r="E359" s="577" t="s">
        <v>274</v>
      </c>
      <c r="F359" s="331">
        <f>SUM(F356:F358)</f>
        <v>25</v>
      </c>
      <c r="G359" s="577" t="s">
        <v>274</v>
      </c>
      <c r="H359" s="639">
        <f>SUM(H356:H358)</f>
        <v>4746.5999999999995</v>
      </c>
      <c r="I359" s="577" t="s">
        <v>274</v>
      </c>
      <c r="J359" s="639">
        <f>SUM(J356:J358)</f>
        <v>4746.5999999999995</v>
      </c>
      <c r="K359" s="331">
        <f>SUM(K356:K358)</f>
        <v>51</v>
      </c>
      <c r="L359" s="33"/>
    </row>
    <row r="360" spans="1:15" ht="4.5" customHeight="1" x14ac:dyDescent="0.25">
      <c r="A360" s="61"/>
      <c r="K360" s="312"/>
    </row>
    <row r="361" spans="1:15" ht="24" customHeight="1" x14ac:dyDescent="0.3">
      <c r="A361" s="61"/>
      <c r="B361" s="1094" t="s">
        <v>190</v>
      </c>
      <c r="C361" s="1094"/>
      <c r="D361" s="1094"/>
      <c r="E361" s="1094"/>
      <c r="F361" s="1094"/>
      <c r="G361" s="1094"/>
      <c r="H361" s="1094"/>
      <c r="I361" s="1094"/>
      <c r="J361" s="1094"/>
      <c r="K361" s="312"/>
    </row>
    <row r="362" spans="1:15" ht="4.5" customHeight="1" x14ac:dyDescent="0.25">
      <c r="A362" s="61"/>
      <c r="K362" s="312"/>
    </row>
    <row r="363" spans="1:15" ht="214.5" customHeight="1" x14ac:dyDescent="0.2">
      <c r="A363" s="111">
        <v>1</v>
      </c>
      <c r="B363" s="204" t="s">
        <v>1087</v>
      </c>
      <c r="C363" s="338" t="s">
        <v>274</v>
      </c>
      <c r="D363" s="338" t="s">
        <v>274</v>
      </c>
      <c r="E363" s="338" t="s">
        <v>274</v>
      </c>
      <c r="F363" s="111">
        <v>17</v>
      </c>
      <c r="G363" s="338" t="s">
        <v>274</v>
      </c>
      <c r="H363" s="576">
        <v>1785.82</v>
      </c>
      <c r="I363" s="338" t="s">
        <v>274</v>
      </c>
      <c r="J363" s="576">
        <f>SUM(H363:I363)</f>
        <v>1785.82</v>
      </c>
      <c r="K363" s="643">
        <v>17</v>
      </c>
      <c r="L363" s="310" t="s">
        <v>1201</v>
      </c>
      <c r="M363" s="310" t="s">
        <v>653</v>
      </c>
      <c r="N363" s="57"/>
      <c r="O363" s="57"/>
    </row>
    <row r="364" spans="1:15" ht="46.5" customHeight="1" x14ac:dyDescent="0.2">
      <c r="A364" s="111">
        <v>2</v>
      </c>
      <c r="B364" s="204" t="s">
        <v>650</v>
      </c>
      <c r="C364" s="338" t="s">
        <v>274</v>
      </c>
      <c r="D364" s="338" t="s">
        <v>274</v>
      </c>
      <c r="E364" s="338" t="s">
        <v>274</v>
      </c>
      <c r="F364" s="111">
        <v>5</v>
      </c>
      <c r="G364" s="338" t="s">
        <v>274</v>
      </c>
      <c r="H364" s="576">
        <v>539.79999999999995</v>
      </c>
      <c r="I364" s="338" t="s">
        <v>274</v>
      </c>
      <c r="J364" s="576">
        <f>SUM(G364:I364)</f>
        <v>539.79999999999995</v>
      </c>
      <c r="K364" s="643">
        <v>5</v>
      </c>
      <c r="L364" s="310" t="s">
        <v>1202</v>
      </c>
      <c r="M364" s="310" t="s">
        <v>654</v>
      </c>
      <c r="N364" s="57"/>
      <c r="O364" s="57"/>
    </row>
    <row r="365" spans="1:15" s="74" customFormat="1" ht="108" customHeight="1" x14ac:dyDescent="0.2">
      <c r="A365" s="204">
        <v>3</v>
      </c>
      <c r="B365" s="204" t="s">
        <v>651</v>
      </c>
      <c r="C365" s="338" t="s">
        <v>274</v>
      </c>
      <c r="D365" s="338" t="s">
        <v>274</v>
      </c>
      <c r="E365" s="338" t="s">
        <v>274</v>
      </c>
      <c r="F365" s="111">
        <v>13</v>
      </c>
      <c r="G365" s="338" t="s">
        <v>274</v>
      </c>
      <c r="H365" s="576">
        <v>1766.62</v>
      </c>
      <c r="I365" s="338" t="s">
        <v>274</v>
      </c>
      <c r="J365" s="576">
        <f>SUM(H365:I365)</f>
        <v>1766.62</v>
      </c>
      <c r="K365" s="643">
        <v>13</v>
      </c>
      <c r="L365" s="310" t="s">
        <v>1203</v>
      </c>
      <c r="M365" s="310" t="s">
        <v>655</v>
      </c>
      <c r="N365" s="235"/>
      <c r="O365" s="235"/>
    </row>
    <row r="366" spans="1:15" ht="62.25" customHeight="1" x14ac:dyDescent="0.2">
      <c r="A366" s="111">
        <v>4</v>
      </c>
      <c r="B366" s="204" t="s">
        <v>1086</v>
      </c>
      <c r="C366" s="338" t="s">
        <v>274</v>
      </c>
      <c r="D366" s="338" t="s">
        <v>274</v>
      </c>
      <c r="E366" s="338">
        <v>2</v>
      </c>
      <c r="F366" s="111">
        <v>5</v>
      </c>
      <c r="G366" s="473">
        <v>100</v>
      </c>
      <c r="H366" s="576">
        <v>339.87</v>
      </c>
      <c r="I366" s="338" t="s">
        <v>274</v>
      </c>
      <c r="J366" s="576">
        <f>SUM(G366:I366)</f>
        <v>439.87</v>
      </c>
      <c r="K366" s="643">
        <v>6</v>
      </c>
      <c r="L366" s="310" t="s">
        <v>1204</v>
      </c>
      <c r="M366" s="310" t="s">
        <v>652</v>
      </c>
      <c r="N366" s="57"/>
      <c r="O366" s="57"/>
    </row>
    <row r="367" spans="1:15" ht="21" customHeight="1" x14ac:dyDescent="0.25">
      <c r="A367" s="120"/>
      <c r="B367" s="215" t="s">
        <v>101</v>
      </c>
      <c r="C367" s="577" t="s">
        <v>274</v>
      </c>
      <c r="D367" s="577" t="s">
        <v>274</v>
      </c>
      <c r="E367" s="577">
        <v>2</v>
      </c>
      <c r="F367" s="51">
        <f>SUM(F363:F366)</f>
        <v>40</v>
      </c>
      <c r="G367" s="489">
        <v>100</v>
      </c>
      <c r="H367" s="639">
        <f>H363+H364+H365+H366</f>
        <v>4432.1099999999997</v>
      </c>
      <c r="I367" s="577" t="s">
        <v>274</v>
      </c>
      <c r="J367" s="639">
        <f>SUM(G367:I367)</f>
        <v>4532.1099999999997</v>
      </c>
      <c r="K367" s="51">
        <f>SUM(K363:K366)</f>
        <v>41</v>
      </c>
      <c r="L367" s="112"/>
      <c r="M367" s="112"/>
    </row>
    <row r="368" spans="1:15" ht="5.25" customHeight="1" x14ac:dyDescent="0.25">
      <c r="A368" s="61"/>
      <c r="K368" s="70"/>
    </row>
    <row r="369" spans="1:15" ht="24" customHeight="1" x14ac:dyDescent="0.3">
      <c r="A369" s="61"/>
      <c r="B369" s="1094" t="s">
        <v>192</v>
      </c>
      <c r="C369" s="1094"/>
      <c r="D369" s="1095"/>
      <c r="E369" s="1095"/>
      <c r="F369" s="1095"/>
      <c r="G369" s="1095"/>
      <c r="H369" s="1095"/>
      <c r="I369" s="1095"/>
      <c r="J369" s="1095"/>
      <c r="K369" s="70"/>
    </row>
    <row r="370" spans="1:15" ht="6" customHeight="1" x14ac:dyDescent="0.25">
      <c r="A370" s="62"/>
      <c r="B370" s="34"/>
      <c r="K370" s="70"/>
    </row>
    <row r="371" spans="1:15" ht="94.5" customHeight="1" x14ac:dyDescent="0.2">
      <c r="A371" s="50">
        <v>1</v>
      </c>
      <c r="B371" s="353" t="s">
        <v>673</v>
      </c>
      <c r="C371" s="576" t="s">
        <v>274</v>
      </c>
      <c r="D371" s="207">
        <v>50</v>
      </c>
      <c r="E371" s="207">
        <v>26124</v>
      </c>
      <c r="F371" s="207">
        <v>218</v>
      </c>
      <c r="G371" s="695">
        <v>30912</v>
      </c>
      <c r="H371" s="695">
        <v>23160</v>
      </c>
      <c r="I371" s="576" t="s">
        <v>274</v>
      </c>
      <c r="J371" s="695">
        <v>54072</v>
      </c>
      <c r="K371" s="207">
        <v>8</v>
      </c>
      <c r="L371" s="204"/>
      <c r="M371" s="310" t="s">
        <v>1024</v>
      </c>
      <c r="N371" s="204"/>
      <c r="O371" s="204"/>
    </row>
    <row r="372" spans="1:15" ht="107.25" customHeight="1" x14ac:dyDescent="0.2">
      <c r="A372" s="566">
        <v>2</v>
      </c>
      <c r="B372" s="353" t="s">
        <v>674</v>
      </c>
      <c r="C372" s="576" t="s">
        <v>274</v>
      </c>
      <c r="D372" s="207">
        <v>9</v>
      </c>
      <c r="E372" s="207">
        <v>1681</v>
      </c>
      <c r="F372" s="207">
        <v>4</v>
      </c>
      <c r="G372" s="695">
        <v>791</v>
      </c>
      <c r="H372" s="695">
        <v>515.13</v>
      </c>
      <c r="I372" s="576" t="s">
        <v>274</v>
      </c>
      <c r="J372" s="695">
        <f>SUM(G372:I372)</f>
        <v>1306.1300000000001</v>
      </c>
      <c r="K372" s="207">
        <v>9</v>
      </c>
      <c r="L372" s="204" t="s">
        <v>1054</v>
      </c>
      <c r="M372" s="310" t="s">
        <v>1039</v>
      </c>
      <c r="N372" s="204"/>
      <c r="O372" s="204"/>
    </row>
    <row r="373" spans="1:15" ht="22.5" customHeight="1" x14ac:dyDescent="0.2">
      <c r="A373" s="794"/>
      <c r="B373" s="795" t="s">
        <v>101</v>
      </c>
      <c r="C373" s="773" t="s">
        <v>274</v>
      </c>
      <c r="D373" s="513">
        <f>SUM(D371:D372)</f>
        <v>59</v>
      </c>
      <c r="E373" s="513">
        <f>SUM(E371:E372)</f>
        <v>27805</v>
      </c>
      <c r="F373" s="513">
        <f>SUM(F371:F372)</f>
        <v>222</v>
      </c>
      <c r="G373" s="514">
        <f>SUM(G371:G372)</f>
        <v>31703</v>
      </c>
      <c r="H373" s="514">
        <f>SUM(H371:H372)</f>
        <v>23675.13</v>
      </c>
      <c r="I373" s="513" t="s">
        <v>274</v>
      </c>
      <c r="J373" s="639">
        <f>SUM(J371:J372)</f>
        <v>55378.13</v>
      </c>
      <c r="K373" s="51">
        <f>SUM(K371:K372)</f>
        <v>17</v>
      </c>
    </row>
    <row r="374" spans="1:15" ht="6" customHeight="1" x14ac:dyDescent="0.2">
      <c r="A374" s="1105" t="s">
        <v>1053</v>
      </c>
      <c r="B374" s="1106"/>
      <c r="C374" s="1106"/>
      <c r="D374" s="1106"/>
      <c r="E374" s="1106"/>
      <c r="F374" s="1106"/>
      <c r="G374" s="1106"/>
      <c r="H374" s="1106"/>
      <c r="I374" s="1106"/>
      <c r="J374" s="1106"/>
      <c r="K374" s="1107"/>
    </row>
    <row r="375" spans="1:15" ht="24" customHeight="1" x14ac:dyDescent="0.2">
      <c r="A375" s="1046"/>
      <c r="B375" s="1046"/>
      <c r="C375" s="1046"/>
      <c r="D375" s="1046"/>
      <c r="E375" s="1046"/>
      <c r="F375" s="1046"/>
      <c r="G375" s="1046"/>
      <c r="H375" s="1046"/>
      <c r="I375" s="1046"/>
      <c r="J375" s="1046"/>
      <c r="K375" s="1108"/>
    </row>
    <row r="376" spans="1:15" ht="6" customHeight="1" x14ac:dyDescent="0.2">
      <c r="A376" s="1109"/>
      <c r="B376" s="1109"/>
      <c r="C376" s="1109"/>
      <c r="D376" s="1109"/>
      <c r="E376" s="1109"/>
      <c r="F376" s="1109"/>
      <c r="G376" s="1109"/>
      <c r="H376" s="1109"/>
      <c r="I376" s="1109"/>
      <c r="J376" s="1109"/>
      <c r="K376" s="1110"/>
    </row>
    <row r="377" spans="1:15" ht="73.5" customHeight="1" x14ac:dyDescent="0.2">
      <c r="A377" s="326">
        <v>1</v>
      </c>
      <c r="B377" s="796" t="s">
        <v>1360</v>
      </c>
      <c r="C377" s="797" t="s">
        <v>274</v>
      </c>
      <c r="D377" s="133">
        <v>3</v>
      </c>
      <c r="E377" s="797" t="s">
        <v>274</v>
      </c>
      <c r="F377" s="133">
        <v>3</v>
      </c>
      <c r="G377" s="797" t="s">
        <v>274</v>
      </c>
      <c r="H377" s="133">
        <v>292.3</v>
      </c>
      <c r="I377" s="797" t="s">
        <v>274</v>
      </c>
      <c r="J377" s="133">
        <f>SUM(H377:I377)</f>
        <v>292.3</v>
      </c>
      <c r="K377" s="133">
        <v>3</v>
      </c>
      <c r="L377" s="310" t="s">
        <v>1151</v>
      </c>
      <c r="M377" s="310"/>
      <c r="N377" s="204"/>
    </row>
    <row r="378" spans="1:15" ht="22.5" customHeight="1" x14ac:dyDescent="0.2">
      <c r="A378" s="798"/>
      <c r="B378" s="795" t="s">
        <v>101</v>
      </c>
      <c r="C378" s="213" t="s">
        <v>274</v>
      </c>
      <c r="D378" s="799">
        <f>SUM(D377)</f>
        <v>3</v>
      </c>
      <c r="E378" s="213" t="s">
        <v>274</v>
      </c>
      <c r="F378" s="799">
        <f>SUM(F377)</f>
        <v>3</v>
      </c>
      <c r="G378" s="213" t="s">
        <v>274</v>
      </c>
      <c r="H378" s="799">
        <f>SUM(H377)</f>
        <v>292.3</v>
      </c>
      <c r="I378" s="213" t="s">
        <v>274</v>
      </c>
      <c r="J378" s="799">
        <f>SUM(J377)</f>
        <v>292.3</v>
      </c>
      <c r="K378" s="799">
        <f>SUM(K377)</f>
        <v>3</v>
      </c>
      <c r="L378" s="204"/>
      <c r="M378" s="310"/>
      <c r="N378" s="204"/>
    </row>
    <row r="379" spans="1:15" ht="12" customHeight="1" x14ac:dyDescent="0.25">
      <c r="A379" s="61"/>
      <c r="K379" s="312"/>
    </row>
    <row r="380" spans="1:15" ht="24" customHeight="1" x14ac:dyDescent="0.3">
      <c r="A380" s="61"/>
      <c r="B380" s="1114" t="s">
        <v>204</v>
      </c>
      <c r="C380" s="1114"/>
      <c r="D380" s="1092"/>
      <c r="E380" s="1092"/>
      <c r="F380" s="1092"/>
      <c r="G380" s="1092"/>
      <c r="H380" s="1092"/>
      <c r="I380" s="1092"/>
      <c r="J380" s="1092"/>
      <c r="K380" s="70"/>
    </row>
    <row r="381" spans="1:15" ht="7.5" customHeight="1" x14ac:dyDescent="0.25">
      <c r="A381" s="88"/>
      <c r="B381" s="89"/>
      <c r="C381" s="89"/>
      <c r="D381" s="90"/>
      <c r="E381" s="90"/>
      <c r="F381" s="90"/>
      <c r="G381" s="90"/>
      <c r="H381" s="90"/>
      <c r="I381" s="90"/>
      <c r="K381" s="70"/>
    </row>
    <row r="382" spans="1:15" ht="24" customHeight="1" x14ac:dyDescent="0.3">
      <c r="A382" s="61"/>
      <c r="B382" s="1113" t="s">
        <v>206</v>
      </c>
      <c r="C382" s="1113"/>
      <c r="D382" s="1092"/>
      <c r="E382" s="1092"/>
      <c r="F382" s="1092"/>
      <c r="G382" s="1092"/>
      <c r="H382" s="1092"/>
      <c r="I382" s="1092"/>
      <c r="J382" s="1092"/>
      <c r="K382" s="70"/>
    </row>
    <row r="383" spans="1:15" ht="5.25" customHeight="1" x14ac:dyDescent="0.25">
      <c r="A383" s="157"/>
      <c r="B383" s="370"/>
      <c r="C383" s="370"/>
      <c r="D383" s="371"/>
      <c r="E383" s="371"/>
      <c r="F383" s="371"/>
      <c r="G383" s="371"/>
      <c r="H383" s="371"/>
      <c r="I383" s="371"/>
      <c r="J383" s="34"/>
      <c r="K383" s="312"/>
    </row>
    <row r="384" spans="1:15" ht="22.5" customHeight="1" x14ac:dyDescent="0.2">
      <c r="A384" s="560">
        <v>1</v>
      </c>
      <c r="B384" s="607" t="s">
        <v>119</v>
      </c>
      <c r="C384" s="401">
        <v>1</v>
      </c>
      <c r="D384" s="201" t="s">
        <v>274</v>
      </c>
      <c r="E384" s="201" t="s">
        <v>274</v>
      </c>
      <c r="F384" s="468">
        <v>1</v>
      </c>
      <c r="G384" s="201" t="s">
        <v>274</v>
      </c>
      <c r="H384" s="703">
        <v>1.6</v>
      </c>
      <c r="I384" s="201" t="s">
        <v>274</v>
      </c>
      <c r="J384" s="704">
        <f>SUM(G384:I384)</f>
        <v>1.6</v>
      </c>
      <c r="K384" s="111">
        <v>1</v>
      </c>
      <c r="L384" s="372"/>
      <c r="M384" s="361" t="s">
        <v>303</v>
      </c>
      <c r="N384" s="57"/>
      <c r="O384" s="57"/>
    </row>
    <row r="385" spans="1:15" ht="21.75" customHeight="1" x14ac:dyDescent="0.2">
      <c r="A385" s="595"/>
      <c r="B385" s="705" t="s">
        <v>101</v>
      </c>
      <c r="C385" s="706">
        <f>SUM(C384)</f>
        <v>1</v>
      </c>
      <c r="D385" s="510" t="s">
        <v>274</v>
      </c>
      <c r="E385" s="594" t="s">
        <v>274</v>
      </c>
      <c r="F385" s="513">
        <f t="shared" ref="F385:K385" si="10">SUM(F384)</f>
        <v>1</v>
      </c>
      <c r="G385" s="594" t="s">
        <v>274</v>
      </c>
      <c r="H385" s="514">
        <f t="shared" si="10"/>
        <v>1.6</v>
      </c>
      <c r="I385" s="594" t="s">
        <v>274</v>
      </c>
      <c r="J385" s="563">
        <f t="shared" si="10"/>
        <v>1.6</v>
      </c>
      <c r="K385" s="51">
        <f t="shared" si="10"/>
        <v>1</v>
      </c>
    </row>
    <row r="386" spans="1:15" ht="4.5" customHeight="1" x14ac:dyDescent="0.25">
      <c r="A386" s="61"/>
      <c r="K386" s="312"/>
    </row>
    <row r="387" spans="1:15" ht="24" customHeight="1" x14ac:dyDescent="0.3">
      <c r="A387" s="61"/>
      <c r="B387" s="1113" t="s">
        <v>207</v>
      </c>
      <c r="C387" s="1113"/>
      <c r="D387" s="1092"/>
      <c r="E387" s="1092"/>
      <c r="F387" s="1092"/>
      <c r="G387" s="1092"/>
      <c r="H387" s="1092"/>
      <c r="I387" s="1092"/>
      <c r="J387" s="1092"/>
      <c r="K387" s="312"/>
    </row>
    <row r="388" spans="1:15" ht="7.5" customHeight="1" x14ac:dyDescent="0.25">
      <c r="A388" s="88"/>
      <c r="B388" s="89"/>
      <c r="C388" s="89"/>
      <c r="D388" s="90"/>
      <c r="E388" s="90"/>
      <c r="F388" s="90"/>
      <c r="G388" s="90"/>
      <c r="H388" s="90"/>
      <c r="I388" s="90"/>
      <c r="K388" s="312"/>
    </row>
    <row r="389" spans="1:15" ht="31.5" customHeight="1" x14ac:dyDescent="0.25">
      <c r="A389" s="111">
        <v>1</v>
      </c>
      <c r="B389" s="204" t="s">
        <v>599</v>
      </c>
      <c r="C389" s="338">
        <v>1</v>
      </c>
      <c r="D389" s="338" t="s">
        <v>274</v>
      </c>
      <c r="E389" s="338" t="s">
        <v>274</v>
      </c>
      <c r="F389" s="111">
        <v>1</v>
      </c>
      <c r="G389" s="338" t="s">
        <v>274</v>
      </c>
      <c r="H389" s="576">
        <v>0.4</v>
      </c>
      <c r="I389" s="338" t="s">
        <v>274</v>
      </c>
      <c r="J389" s="612">
        <f>SUM(G389:I389)</f>
        <v>0.4</v>
      </c>
      <c r="K389" s="111">
        <v>1</v>
      </c>
      <c r="L389" s="204"/>
      <c r="M389" s="310" t="s">
        <v>304</v>
      </c>
      <c r="N389" s="204"/>
      <c r="O389" s="150"/>
    </row>
    <row r="390" spans="1:15" ht="17.100000000000001" customHeight="1" x14ac:dyDescent="0.2">
      <c r="A390" s="566"/>
      <c r="B390" s="469" t="s">
        <v>101</v>
      </c>
      <c r="C390" s="577">
        <v>1</v>
      </c>
      <c r="D390" s="577" t="s">
        <v>274</v>
      </c>
      <c r="E390" s="594" t="s">
        <v>274</v>
      </c>
      <c r="F390" s="513">
        <f>SUM(F389:F389)</f>
        <v>1</v>
      </c>
      <c r="G390" s="594" t="s">
        <v>274</v>
      </c>
      <c r="H390" s="514">
        <f>SUM(H389:H389)</f>
        <v>0.4</v>
      </c>
      <c r="I390" s="594" t="s">
        <v>274</v>
      </c>
      <c r="J390" s="639">
        <f>SUM(J389:J389)</f>
        <v>0.4</v>
      </c>
      <c r="K390" s="51">
        <f>SUM(K389)</f>
        <v>1</v>
      </c>
    </row>
    <row r="391" spans="1:15" ht="2.25" customHeight="1" x14ac:dyDescent="0.25">
      <c r="A391" s="90"/>
      <c r="B391" s="89"/>
      <c r="C391" s="89"/>
      <c r="D391" s="90"/>
      <c r="E391" s="90"/>
      <c r="F391" s="90"/>
      <c r="G391" s="90"/>
      <c r="H391" s="90"/>
      <c r="I391" s="90"/>
      <c r="K391" s="70"/>
    </row>
    <row r="392" spans="1:15" ht="24" customHeight="1" x14ac:dyDescent="0.3">
      <c r="A392" s="61"/>
      <c r="B392" s="1113" t="s">
        <v>197</v>
      </c>
      <c r="C392" s="1113"/>
      <c r="D392" s="1092"/>
      <c r="E392" s="1092"/>
      <c r="F392" s="1092"/>
      <c r="G392" s="1092"/>
      <c r="H392" s="1092"/>
      <c r="I392" s="1092"/>
      <c r="J392" s="1092"/>
      <c r="K392" s="70"/>
    </row>
    <row r="393" spans="1:15" ht="4.5" customHeight="1" x14ac:dyDescent="0.25">
      <c r="A393" s="157"/>
      <c r="B393" s="370"/>
      <c r="C393" s="89"/>
      <c r="D393" s="90"/>
      <c r="E393" s="90"/>
      <c r="F393" s="90"/>
      <c r="G393" s="90"/>
      <c r="H393" s="90"/>
      <c r="I393" s="90"/>
      <c r="K393" s="70"/>
    </row>
    <row r="394" spans="1:15" ht="32.25" customHeight="1" x14ac:dyDescent="0.25">
      <c r="A394" s="204">
        <v>1</v>
      </c>
      <c r="B394" s="204" t="s">
        <v>1016</v>
      </c>
      <c r="C394" s="338">
        <v>1</v>
      </c>
      <c r="D394" s="338" t="s">
        <v>274</v>
      </c>
      <c r="E394" s="338" t="s">
        <v>274</v>
      </c>
      <c r="F394" s="338">
        <v>1</v>
      </c>
      <c r="G394" s="338" t="s">
        <v>274</v>
      </c>
      <c r="H394" s="742">
        <v>0.21371999999999999</v>
      </c>
      <c r="I394" s="338" t="s">
        <v>274</v>
      </c>
      <c r="J394" s="743">
        <f>SUM(H394:I394)</f>
        <v>0.21371999999999999</v>
      </c>
      <c r="K394" s="111">
        <v>1</v>
      </c>
      <c r="L394" s="310"/>
      <c r="M394" s="310" t="s">
        <v>763</v>
      </c>
      <c r="N394" s="310"/>
      <c r="O394" s="150"/>
    </row>
    <row r="395" spans="1:15" ht="30.75" customHeight="1" x14ac:dyDescent="0.25">
      <c r="A395" s="204">
        <v>2</v>
      </c>
      <c r="B395" s="151" t="s">
        <v>1162</v>
      </c>
      <c r="C395" s="603" t="s">
        <v>274</v>
      </c>
      <c r="D395" s="603" t="s">
        <v>274</v>
      </c>
      <c r="E395" s="603" t="s">
        <v>274</v>
      </c>
      <c r="F395" s="603">
        <v>1</v>
      </c>
      <c r="G395" s="603" t="s">
        <v>274</v>
      </c>
      <c r="H395" s="576">
        <v>0.15</v>
      </c>
      <c r="I395" s="603" t="s">
        <v>274</v>
      </c>
      <c r="J395" s="612">
        <v>0.15</v>
      </c>
      <c r="K395" s="111">
        <v>1</v>
      </c>
      <c r="L395" s="310"/>
      <c r="M395" s="310" t="s">
        <v>1164</v>
      </c>
      <c r="N395" s="310" t="s">
        <v>1163</v>
      </c>
      <c r="O395" s="150"/>
    </row>
    <row r="396" spans="1:15" ht="20.25" customHeight="1" x14ac:dyDescent="0.25">
      <c r="A396" s="595"/>
      <c r="B396" s="705" t="s">
        <v>101</v>
      </c>
      <c r="C396" s="744">
        <v>1</v>
      </c>
      <c r="D396" s="593" t="s">
        <v>274</v>
      </c>
      <c r="E396" s="513" t="s">
        <v>274</v>
      </c>
      <c r="F396" s="220">
        <f>SUM(F394:F395)</f>
        <v>2</v>
      </c>
      <c r="G396" s="513" t="s">
        <v>274</v>
      </c>
      <c r="H396" s="745">
        <f>SUM(H394:H395)</f>
        <v>0.36371999999999999</v>
      </c>
      <c r="I396" s="513" t="s">
        <v>274</v>
      </c>
      <c r="J396" s="746">
        <f>SUM(J394:J395)</f>
        <v>0.36371999999999999</v>
      </c>
      <c r="K396" s="336">
        <f>SUM(K394:K395)</f>
        <v>2</v>
      </c>
      <c r="L396" s="52"/>
    </row>
    <row r="397" spans="1:15" ht="4.5" customHeight="1" x14ac:dyDescent="0.25">
      <c r="A397" s="88"/>
      <c r="B397" s="89"/>
      <c r="C397" s="89"/>
      <c r="D397" s="90"/>
      <c r="E397" s="90"/>
      <c r="F397" s="90"/>
      <c r="G397" s="90"/>
      <c r="H397" s="90"/>
      <c r="I397" s="90"/>
      <c r="K397" s="312"/>
    </row>
    <row r="398" spans="1:15" ht="24" customHeight="1" x14ac:dyDescent="0.3">
      <c r="A398" s="61"/>
      <c r="B398" s="1114" t="s">
        <v>208</v>
      </c>
      <c r="C398" s="1114"/>
      <c r="D398" s="1092"/>
      <c r="E398" s="1092"/>
      <c r="F398" s="1092"/>
      <c r="G398" s="1092"/>
      <c r="H398" s="1092"/>
      <c r="I398" s="1092"/>
      <c r="J398" s="1092"/>
      <c r="K398" s="312"/>
    </row>
    <row r="399" spans="1:15" ht="12" customHeight="1" x14ac:dyDescent="0.25">
      <c r="A399" s="157"/>
      <c r="B399" s="370"/>
      <c r="C399" s="370"/>
      <c r="D399" s="371"/>
      <c r="E399" s="371"/>
      <c r="F399" s="371"/>
      <c r="G399" s="371"/>
      <c r="H399" s="371"/>
      <c r="I399" s="371"/>
      <c r="J399" s="34"/>
      <c r="K399" s="130"/>
    </row>
    <row r="400" spans="1:15" ht="4.5" customHeight="1" x14ac:dyDescent="0.25">
      <c r="A400" s="61"/>
      <c r="K400" s="312"/>
    </row>
    <row r="401" spans="1:15" ht="24" customHeight="1" x14ac:dyDescent="0.3">
      <c r="A401" s="1153" t="s">
        <v>209</v>
      </c>
      <c r="B401" s="1092"/>
      <c r="C401" s="1092"/>
      <c r="D401" s="1092"/>
      <c r="E401" s="1092"/>
      <c r="F401" s="1092"/>
      <c r="G401" s="1092"/>
      <c r="H401" s="1092"/>
      <c r="I401" s="1092"/>
      <c r="J401" s="1092"/>
      <c r="K401" s="312"/>
    </row>
    <row r="402" spans="1:15" ht="6" customHeight="1" x14ac:dyDescent="0.25">
      <c r="A402" s="61"/>
      <c r="K402" s="312"/>
    </row>
    <row r="403" spans="1:15" ht="31.5" customHeight="1" x14ac:dyDescent="0.2">
      <c r="A403" s="207">
        <v>1</v>
      </c>
      <c r="B403" s="652" t="s">
        <v>786</v>
      </c>
      <c r="C403" s="111">
        <v>1</v>
      </c>
      <c r="D403" s="111">
        <v>2</v>
      </c>
      <c r="E403" s="111">
        <v>83</v>
      </c>
      <c r="F403" s="111">
        <v>1</v>
      </c>
      <c r="G403" s="111">
        <v>11.2</v>
      </c>
      <c r="H403" s="111">
        <v>0.7</v>
      </c>
      <c r="I403" s="111" t="s">
        <v>274</v>
      </c>
      <c r="J403" s="111">
        <f>SUM(G403:I403)</f>
        <v>11.899999999999999</v>
      </c>
      <c r="K403" s="204">
        <v>3</v>
      </c>
      <c r="L403" s="310" t="s">
        <v>984</v>
      </c>
      <c r="M403" s="310" t="s">
        <v>985</v>
      </c>
      <c r="N403" s="137"/>
      <c r="O403" s="136"/>
    </row>
    <row r="404" spans="1:15" ht="18" customHeight="1" x14ac:dyDescent="0.2">
      <c r="A404" s="566"/>
      <c r="B404" s="469" t="s">
        <v>101</v>
      </c>
      <c r="C404" s="513">
        <v>1</v>
      </c>
      <c r="D404" s="513">
        <v>2</v>
      </c>
      <c r="E404" s="513">
        <v>83</v>
      </c>
      <c r="F404" s="513">
        <v>1</v>
      </c>
      <c r="G404" s="514">
        <v>11.2</v>
      </c>
      <c r="H404" s="514">
        <v>0.7</v>
      </c>
      <c r="I404" s="672" t="s">
        <v>274</v>
      </c>
      <c r="J404" s="639">
        <v>11.9</v>
      </c>
      <c r="K404" s="51">
        <v>3</v>
      </c>
    </row>
    <row r="405" spans="1:15" ht="12" customHeight="1" x14ac:dyDescent="0.3">
      <c r="A405" s="88"/>
      <c r="B405" s="76"/>
      <c r="C405" s="76"/>
      <c r="D405" s="77"/>
      <c r="E405" s="77"/>
      <c r="F405" s="77"/>
      <c r="G405" s="78"/>
      <c r="H405" s="78"/>
      <c r="I405" s="78"/>
      <c r="J405" s="36"/>
      <c r="K405" s="312"/>
    </row>
    <row r="406" spans="1:15" s="92" customFormat="1" ht="24" customHeight="1" x14ac:dyDescent="0.2">
      <c r="A406" s="1261" t="s">
        <v>210</v>
      </c>
      <c r="B406" s="1262"/>
      <c r="C406" s="1262"/>
      <c r="D406" s="1262"/>
      <c r="E406" s="1262"/>
      <c r="F406" s="1262"/>
      <c r="G406" s="1262"/>
      <c r="H406" s="1262"/>
      <c r="I406" s="1262"/>
      <c r="J406" s="1262"/>
      <c r="K406" s="91"/>
    </row>
    <row r="407" spans="1:15" ht="24" customHeight="1" x14ac:dyDescent="0.3">
      <c r="A407" s="1097" t="s">
        <v>275</v>
      </c>
      <c r="B407" s="1094"/>
      <c r="C407" s="1094"/>
      <c r="D407" s="1094"/>
      <c r="E407" s="1094"/>
      <c r="F407" s="1094"/>
      <c r="G407" s="1094"/>
      <c r="H407" s="1094"/>
      <c r="I407" s="1094"/>
      <c r="J407" s="1094"/>
      <c r="K407" s="1263"/>
    </row>
    <row r="408" spans="1:15" ht="12" customHeight="1" x14ac:dyDescent="0.25">
      <c r="A408" s="61"/>
      <c r="K408" s="312"/>
    </row>
    <row r="409" spans="1:15" ht="43.5" customHeight="1" x14ac:dyDescent="0.2">
      <c r="A409" s="495">
        <v>1</v>
      </c>
      <c r="B409" s="108" t="s">
        <v>423</v>
      </c>
      <c r="C409" s="201" t="s">
        <v>274</v>
      </c>
      <c r="D409" s="327">
        <v>1</v>
      </c>
      <c r="E409" s="201" t="s">
        <v>274</v>
      </c>
      <c r="F409" s="327">
        <v>1</v>
      </c>
      <c r="G409" s="201" t="s">
        <v>274</v>
      </c>
      <c r="H409" s="108">
        <v>10</v>
      </c>
      <c r="I409" s="108" t="s">
        <v>274</v>
      </c>
      <c r="J409" s="108">
        <f>SUM(G409:I409)</f>
        <v>10</v>
      </c>
      <c r="K409" s="327">
        <v>1</v>
      </c>
      <c r="L409" s="526"/>
      <c r="M409" s="996" t="s">
        <v>305</v>
      </c>
      <c r="N409" s="203"/>
      <c r="O409" s="997"/>
    </row>
    <row r="410" spans="1:15" ht="18.75" customHeight="1" x14ac:dyDescent="0.2">
      <c r="A410" s="135"/>
      <c r="B410" s="515" t="s">
        <v>101</v>
      </c>
      <c r="C410" s="497" t="s">
        <v>274</v>
      </c>
      <c r="D410" s="496">
        <v>1</v>
      </c>
      <c r="E410" s="497" t="s">
        <v>274</v>
      </c>
      <c r="F410" s="496">
        <v>1</v>
      </c>
      <c r="G410" s="497" t="s">
        <v>274</v>
      </c>
      <c r="H410" s="498">
        <v>10</v>
      </c>
      <c r="I410" s="498" t="s">
        <v>274</v>
      </c>
      <c r="J410" s="498">
        <v>10</v>
      </c>
      <c r="K410" s="995">
        <v>1</v>
      </c>
      <c r="L410" s="998"/>
      <c r="M410" s="999"/>
      <c r="N410" s="999"/>
      <c r="O410" s="1000"/>
    </row>
    <row r="411" spans="1:15" ht="4.5" customHeight="1" x14ac:dyDescent="0.2">
      <c r="A411" s="531"/>
      <c r="B411" s="532"/>
      <c r="C411" s="533"/>
      <c r="D411" s="534"/>
      <c r="E411" s="533"/>
      <c r="F411" s="534"/>
      <c r="G411" s="533"/>
      <c r="H411" s="535"/>
      <c r="I411" s="535"/>
      <c r="J411" s="535"/>
      <c r="K411" s="536"/>
      <c r="L411" s="442"/>
      <c r="M411" s="443"/>
      <c r="N411" s="443"/>
      <c r="O411" s="444"/>
    </row>
    <row r="412" spans="1:15" ht="24" customHeight="1" x14ac:dyDescent="0.3">
      <c r="A412" s="1097" t="s">
        <v>1226</v>
      </c>
      <c r="B412" s="1094"/>
      <c r="C412" s="1094"/>
      <c r="D412" s="1094"/>
      <c r="E412" s="1094"/>
      <c r="F412" s="1094"/>
      <c r="G412" s="1094"/>
      <c r="H412" s="1094"/>
      <c r="I412" s="1094"/>
      <c r="J412" s="1094"/>
      <c r="K412" s="1263"/>
      <c r="L412" s="442"/>
      <c r="M412" s="443"/>
      <c r="N412" s="443"/>
      <c r="O412" s="444"/>
    </row>
    <row r="413" spans="1:15" ht="28.5" customHeight="1" x14ac:dyDescent="0.2">
      <c r="A413" s="495">
        <v>1</v>
      </c>
      <c r="B413" s="108" t="s">
        <v>1227</v>
      </c>
      <c r="C413" s="201" t="s">
        <v>274</v>
      </c>
      <c r="D413" s="327">
        <v>1</v>
      </c>
      <c r="E413" s="201" t="s">
        <v>274</v>
      </c>
      <c r="F413" s="327">
        <v>1</v>
      </c>
      <c r="G413" s="201" t="s">
        <v>274</v>
      </c>
      <c r="H413" s="108">
        <v>100</v>
      </c>
      <c r="I413" s="108" t="s">
        <v>274</v>
      </c>
      <c r="J413" s="108">
        <f>SUM(G413:I413)</f>
        <v>100</v>
      </c>
      <c r="K413" s="327">
        <v>1</v>
      </c>
      <c r="L413" s="202" t="s">
        <v>1228</v>
      </c>
      <c r="M413" s="135"/>
      <c r="N413" s="135"/>
      <c r="O413" s="109"/>
    </row>
    <row r="414" spans="1:15" ht="18.75" customHeight="1" x14ac:dyDescent="0.2">
      <c r="A414" s="135"/>
      <c r="B414" s="515" t="s">
        <v>101</v>
      </c>
      <c r="C414" s="497" t="s">
        <v>274</v>
      </c>
      <c r="D414" s="496">
        <v>1</v>
      </c>
      <c r="E414" s="497" t="s">
        <v>274</v>
      </c>
      <c r="F414" s="496">
        <v>1</v>
      </c>
      <c r="G414" s="497" t="s">
        <v>274</v>
      </c>
      <c r="H414" s="498">
        <f>SUM(H413)</f>
        <v>100</v>
      </c>
      <c r="I414" s="498" t="s">
        <v>274</v>
      </c>
      <c r="J414" s="498">
        <f>SUM(J413)</f>
        <v>100</v>
      </c>
      <c r="K414" s="496">
        <v>1</v>
      </c>
      <c r="L414" s="202"/>
      <c r="M414" s="135"/>
      <c r="N414" s="135"/>
      <c r="O414" s="109"/>
    </row>
    <row r="415" spans="1:15" ht="6.75" customHeight="1" x14ac:dyDescent="0.2">
      <c r="A415" s="531"/>
      <c r="B415" s="532"/>
      <c r="C415" s="533"/>
      <c r="D415" s="534"/>
      <c r="E415" s="533"/>
      <c r="F415" s="534"/>
      <c r="G415" s="533"/>
      <c r="H415" s="535"/>
      <c r="I415" s="535"/>
      <c r="J415" s="535"/>
      <c r="K415" s="536"/>
      <c r="L415" s="442"/>
      <c r="M415" s="443"/>
      <c r="N415" s="443"/>
      <c r="O415" s="444"/>
    </row>
    <row r="416" spans="1:15" ht="24" customHeight="1" x14ac:dyDescent="0.2">
      <c r="A416" s="531"/>
      <c r="B416" s="1267" t="s">
        <v>1331</v>
      </c>
      <c r="C416" s="1268"/>
      <c r="D416" s="1268"/>
      <c r="E416" s="1268"/>
      <c r="F416" s="1268"/>
      <c r="G416" s="1268"/>
      <c r="H416" s="1268"/>
      <c r="I416" s="1268"/>
      <c r="J416" s="1268"/>
      <c r="K416" s="536"/>
      <c r="L416" s="442"/>
      <c r="M416" s="443"/>
      <c r="N416" s="443"/>
      <c r="O416" s="444"/>
    </row>
    <row r="417" spans="1:15" ht="20.100000000000001" customHeight="1" x14ac:dyDescent="0.2">
      <c r="A417" s="495">
        <v>1</v>
      </c>
      <c r="B417" s="108" t="s">
        <v>785</v>
      </c>
      <c r="C417" s="201" t="s">
        <v>274</v>
      </c>
      <c r="D417" s="201" t="s">
        <v>274</v>
      </c>
      <c r="E417" s="201" t="s">
        <v>274</v>
      </c>
      <c r="F417" s="327">
        <v>1</v>
      </c>
      <c r="G417" s="201" t="s">
        <v>274</v>
      </c>
      <c r="H417" s="108">
        <v>40</v>
      </c>
      <c r="I417" s="108" t="s">
        <v>274</v>
      </c>
      <c r="J417" s="108">
        <f>SUM(G417:I417)</f>
        <v>40</v>
      </c>
      <c r="K417" s="327">
        <v>1</v>
      </c>
      <c r="L417" s="526" t="s">
        <v>1332</v>
      </c>
      <c r="M417" s="996"/>
      <c r="N417" s="996"/>
      <c r="O417" s="997"/>
    </row>
    <row r="418" spans="1:15" ht="20.100000000000001" customHeight="1" x14ac:dyDescent="0.2">
      <c r="A418" s="135"/>
      <c r="B418" s="515" t="s">
        <v>101</v>
      </c>
      <c r="C418" s="497" t="s">
        <v>274</v>
      </c>
      <c r="D418" s="497" t="s">
        <v>274</v>
      </c>
      <c r="E418" s="497" t="s">
        <v>274</v>
      </c>
      <c r="F418" s="496">
        <v>1</v>
      </c>
      <c r="G418" s="497" t="s">
        <v>274</v>
      </c>
      <c r="H418" s="498">
        <f>SUM(H417)</f>
        <v>40</v>
      </c>
      <c r="I418" s="498" t="s">
        <v>274</v>
      </c>
      <c r="J418" s="498">
        <f>SUM(J417)</f>
        <v>40</v>
      </c>
      <c r="K418" s="995">
        <v>1</v>
      </c>
      <c r="L418" s="998"/>
      <c r="M418" s="999"/>
      <c r="N418" s="999"/>
      <c r="O418" s="1000"/>
    </row>
    <row r="419" spans="1:15" ht="5.25" customHeight="1" x14ac:dyDescent="0.2">
      <c r="A419" s="531"/>
      <c r="B419" s="532"/>
      <c r="C419" s="533"/>
      <c r="D419" s="534"/>
      <c r="E419" s="533"/>
      <c r="F419" s="534"/>
      <c r="G419" s="533"/>
      <c r="H419" s="535"/>
      <c r="I419" s="535"/>
      <c r="J419" s="535"/>
      <c r="K419" s="536"/>
      <c r="L419" s="442"/>
      <c r="M419" s="443"/>
      <c r="N419" s="443"/>
      <c r="O419" s="444"/>
    </row>
    <row r="420" spans="1:15" ht="24" customHeight="1" x14ac:dyDescent="0.3">
      <c r="A420" s="1097" t="s">
        <v>276</v>
      </c>
      <c r="B420" s="1094"/>
      <c r="C420" s="1094"/>
      <c r="D420" s="1094"/>
      <c r="E420" s="1094"/>
      <c r="F420" s="1094"/>
      <c r="G420" s="1094"/>
      <c r="H420" s="1094"/>
      <c r="I420" s="1094"/>
      <c r="J420" s="1094"/>
      <c r="K420" s="1263"/>
    </row>
    <row r="421" spans="1:15" ht="6" customHeight="1" x14ac:dyDescent="0.3">
      <c r="A421" s="61"/>
      <c r="B421" s="206"/>
      <c r="C421" s="206"/>
      <c r="K421" s="312"/>
    </row>
    <row r="422" spans="1:15" ht="43.5" customHeight="1" x14ac:dyDescent="0.2">
      <c r="A422" s="204">
        <v>1</v>
      </c>
      <c r="B422" s="204" t="s">
        <v>463</v>
      </c>
      <c r="C422" s="204">
        <v>1</v>
      </c>
      <c r="D422" s="204">
        <v>3</v>
      </c>
      <c r="E422" s="204">
        <v>42</v>
      </c>
      <c r="F422" s="204">
        <v>1</v>
      </c>
      <c r="G422" s="473">
        <v>3</v>
      </c>
      <c r="H422" s="473">
        <v>1</v>
      </c>
      <c r="I422" s="473" t="s">
        <v>274</v>
      </c>
      <c r="J422" s="473">
        <v>4</v>
      </c>
      <c r="K422" s="204">
        <v>3</v>
      </c>
      <c r="L422" s="310" t="s">
        <v>960</v>
      </c>
      <c r="M422" s="310" t="s">
        <v>961</v>
      </c>
      <c r="N422" s="169"/>
      <c r="O422" s="169"/>
    </row>
    <row r="423" spans="1:15" ht="19.5" customHeight="1" x14ac:dyDescent="0.2">
      <c r="A423" s="204">
        <v>2</v>
      </c>
      <c r="B423" s="204" t="s">
        <v>963</v>
      </c>
      <c r="C423" s="204" t="s">
        <v>274</v>
      </c>
      <c r="D423" s="204">
        <v>1</v>
      </c>
      <c r="E423" s="204" t="s">
        <v>274</v>
      </c>
      <c r="F423" s="204">
        <v>1</v>
      </c>
      <c r="G423" s="473" t="s">
        <v>274</v>
      </c>
      <c r="H423" s="473">
        <v>7.44</v>
      </c>
      <c r="I423" s="473" t="s">
        <v>274</v>
      </c>
      <c r="J423" s="473">
        <v>7.44</v>
      </c>
      <c r="K423" s="204">
        <v>1</v>
      </c>
      <c r="L423" s="310" t="s">
        <v>962</v>
      </c>
      <c r="M423" s="133"/>
      <c r="N423" s="169"/>
      <c r="O423" s="169"/>
    </row>
    <row r="424" spans="1:15" ht="21.75" customHeight="1" x14ac:dyDescent="0.2">
      <c r="A424" s="295"/>
      <c r="B424" s="583" t="s">
        <v>101</v>
      </c>
      <c r="C424" s="209">
        <v>1</v>
      </c>
      <c r="D424" s="513">
        <v>4</v>
      </c>
      <c r="E424" s="513">
        <v>42</v>
      </c>
      <c r="F424" s="513">
        <v>2</v>
      </c>
      <c r="G424" s="489">
        <v>3</v>
      </c>
      <c r="H424" s="489">
        <v>8.44</v>
      </c>
      <c r="I424" s="489" t="s">
        <v>274</v>
      </c>
      <c r="J424" s="489">
        <v>11.44</v>
      </c>
      <c r="K424" s="513">
        <v>4</v>
      </c>
      <c r="L424" s="300"/>
    </row>
    <row r="425" spans="1:15" ht="4.5" customHeight="1" x14ac:dyDescent="0.3">
      <c r="A425" s="88"/>
      <c r="B425" s="76"/>
      <c r="C425" s="76"/>
      <c r="D425" s="77"/>
      <c r="E425" s="77"/>
      <c r="F425" s="77"/>
      <c r="G425" s="78"/>
      <c r="H425" s="78"/>
      <c r="I425" s="78"/>
      <c r="J425" s="36"/>
      <c r="K425" s="312"/>
    </row>
    <row r="426" spans="1:15" ht="24" customHeight="1" x14ac:dyDescent="0.2">
      <c r="A426" s="1264" t="s">
        <v>211</v>
      </c>
      <c r="B426" s="1265"/>
      <c r="C426" s="1265"/>
      <c r="D426" s="1265"/>
      <c r="E426" s="1265"/>
      <c r="F426" s="1265"/>
      <c r="G426" s="1265"/>
      <c r="H426" s="1265"/>
      <c r="I426" s="1265"/>
      <c r="J426" s="1265"/>
      <c r="K426" s="1266"/>
    </row>
    <row r="427" spans="1:15" ht="45.75" customHeight="1" x14ac:dyDescent="0.2">
      <c r="A427" s="566">
        <v>1</v>
      </c>
      <c r="B427" s="204" t="s">
        <v>795</v>
      </c>
      <c r="C427" s="338">
        <v>1</v>
      </c>
      <c r="D427" s="204">
        <v>3</v>
      </c>
      <c r="E427" s="204">
        <v>577</v>
      </c>
      <c r="F427" s="204" t="s">
        <v>274</v>
      </c>
      <c r="G427" s="332">
        <v>68.254999999999995</v>
      </c>
      <c r="H427" s="332" t="s">
        <v>274</v>
      </c>
      <c r="I427" s="332">
        <v>11.019399999999999</v>
      </c>
      <c r="J427" s="332">
        <v>79.2744</v>
      </c>
      <c r="K427" s="204">
        <v>66</v>
      </c>
      <c r="L427" s="373" t="s">
        <v>799</v>
      </c>
      <c r="M427" s="310" t="s">
        <v>801</v>
      </c>
      <c r="N427" s="310"/>
      <c r="O427" s="310"/>
    </row>
    <row r="428" spans="1:15" ht="138" customHeight="1" x14ac:dyDescent="0.2">
      <c r="A428" s="566">
        <v>2</v>
      </c>
      <c r="B428" s="204" t="s">
        <v>787</v>
      </c>
      <c r="C428" s="338">
        <v>1</v>
      </c>
      <c r="D428" s="338">
        <v>14</v>
      </c>
      <c r="E428" s="204">
        <v>323</v>
      </c>
      <c r="F428" s="338">
        <v>6</v>
      </c>
      <c r="G428" s="332">
        <v>48.805999999999997</v>
      </c>
      <c r="H428" s="332">
        <v>11.2186</v>
      </c>
      <c r="I428" s="332">
        <v>17.274999999999999</v>
      </c>
      <c r="J428" s="485">
        <f>SUM(G428:I428)</f>
        <v>77.299599999999998</v>
      </c>
      <c r="K428" s="111">
        <v>58</v>
      </c>
      <c r="L428" s="310" t="s">
        <v>1251</v>
      </c>
      <c r="M428" s="310" t="s">
        <v>800</v>
      </c>
      <c r="N428" s="310"/>
      <c r="O428" s="310"/>
    </row>
    <row r="429" spans="1:15" ht="45" customHeight="1" x14ac:dyDescent="0.2">
      <c r="A429" s="566">
        <v>3</v>
      </c>
      <c r="B429" s="204" t="s">
        <v>1250</v>
      </c>
      <c r="C429" s="338" t="s">
        <v>274</v>
      </c>
      <c r="D429" s="338" t="s">
        <v>274</v>
      </c>
      <c r="E429" s="204">
        <v>52</v>
      </c>
      <c r="F429" s="338" t="s">
        <v>274</v>
      </c>
      <c r="G429" s="575">
        <v>32</v>
      </c>
      <c r="H429" s="332" t="s">
        <v>274</v>
      </c>
      <c r="I429" s="332" t="s">
        <v>274</v>
      </c>
      <c r="J429" s="332">
        <f>SUM(G429:I429)</f>
        <v>32</v>
      </c>
      <c r="K429" s="204">
        <v>1</v>
      </c>
      <c r="L429" s="310"/>
      <c r="M429" s="310" t="s">
        <v>298</v>
      </c>
      <c r="N429" s="310"/>
      <c r="O429" s="310"/>
    </row>
    <row r="430" spans="1:15" ht="46.5" customHeight="1" x14ac:dyDescent="0.2">
      <c r="A430" s="566">
        <v>4</v>
      </c>
      <c r="B430" s="204" t="s">
        <v>797</v>
      </c>
      <c r="C430" s="338" t="s">
        <v>274</v>
      </c>
      <c r="D430" s="338" t="s">
        <v>274</v>
      </c>
      <c r="E430" s="338" t="s">
        <v>274</v>
      </c>
      <c r="F430" s="204">
        <v>5</v>
      </c>
      <c r="G430" s="338" t="s">
        <v>274</v>
      </c>
      <c r="H430" s="591">
        <v>43.2</v>
      </c>
      <c r="I430" s="332" t="s">
        <v>274</v>
      </c>
      <c r="J430" s="592">
        <f>SUM(G430:I430)</f>
        <v>43.2</v>
      </c>
      <c r="K430" s="111">
        <v>5</v>
      </c>
      <c r="L430" s="310" t="s">
        <v>802</v>
      </c>
      <c r="M430" s="310" t="s">
        <v>803</v>
      </c>
      <c r="N430" s="310"/>
      <c r="O430" s="310"/>
    </row>
    <row r="431" spans="1:15" ht="60.75" customHeight="1" x14ac:dyDescent="0.2">
      <c r="A431" s="566">
        <v>5</v>
      </c>
      <c r="B431" s="204" t="s">
        <v>798</v>
      </c>
      <c r="C431" s="338">
        <v>1</v>
      </c>
      <c r="D431" s="338">
        <v>1</v>
      </c>
      <c r="E431" s="338">
        <v>43</v>
      </c>
      <c r="F431" s="338">
        <v>2</v>
      </c>
      <c r="G431" s="575">
        <v>16.78</v>
      </c>
      <c r="H431" s="575">
        <v>11.015000000000001</v>
      </c>
      <c r="I431" s="332" t="s">
        <v>274</v>
      </c>
      <c r="J431" s="576">
        <v>27.795000000000002</v>
      </c>
      <c r="K431" s="111">
        <v>4</v>
      </c>
      <c r="L431" s="310" t="s">
        <v>964</v>
      </c>
      <c r="M431" s="310" t="s">
        <v>804</v>
      </c>
      <c r="N431" s="310"/>
      <c r="O431" s="310"/>
    </row>
    <row r="432" spans="1:15" ht="21.75" customHeight="1" x14ac:dyDescent="0.2">
      <c r="A432" s="1134" t="s">
        <v>137</v>
      </c>
      <c r="B432" s="1134"/>
      <c r="C432" s="577">
        <v>3</v>
      </c>
      <c r="D432" s="220">
        <f>SUM(D427:D431)</f>
        <v>18</v>
      </c>
      <c r="E432" s="220">
        <f>SUM(E427:E431)</f>
        <v>995</v>
      </c>
      <c r="F432" s="593">
        <f>SUM(F428:F431)</f>
        <v>13</v>
      </c>
      <c r="G432" s="568">
        <f>SUM(G427:G431)</f>
        <v>165.84099999999998</v>
      </c>
      <c r="H432" s="568">
        <f>SUM(H428:H431)</f>
        <v>65.433600000000013</v>
      </c>
      <c r="I432" s="216">
        <f>SUM(I427:I431)</f>
        <v>28.294399999999996</v>
      </c>
      <c r="J432" s="216">
        <f>SUM(J427:J431)</f>
        <v>259.56900000000002</v>
      </c>
      <c r="K432" s="51">
        <f>SUM(K427:K431)</f>
        <v>134</v>
      </c>
    </row>
    <row r="433" spans="1:18" ht="24" customHeight="1" x14ac:dyDescent="0.3">
      <c r="A433" s="1278" t="s">
        <v>784</v>
      </c>
      <c r="B433" s="1279"/>
      <c r="C433" s="1279"/>
      <c r="D433" s="1279"/>
      <c r="E433" s="1279"/>
      <c r="F433" s="1279"/>
      <c r="G433" s="1279"/>
      <c r="H433" s="1279"/>
      <c r="I433" s="1279"/>
      <c r="J433" s="1279"/>
      <c r="K433" s="1279"/>
      <c r="L433" s="1279"/>
      <c r="M433" s="1279"/>
      <c r="N433" s="1279"/>
      <c r="O433" s="1279"/>
      <c r="P433" s="1279"/>
      <c r="Q433" s="1279"/>
      <c r="R433" s="1279"/>
    </row>
    <row r="434" spans="1:18" ht="4.5" customHeight="1" x14ac:dyDescent="0.25">
      <c r="A434" s="61"/>
      <c r="K434" s="70"/>
    </row>
    <row r="435" spans="1:18" ht="45" customHeight="1" x14ac:dyDescent="0.2">
      <c r="A435" s="204">
        <v>1</v>
      </c>
      <c r="B435" s="151" t="s">
        <v>133</v>
      </c>
      <c r="C435" s="338" t="s">
        <v>274</v>
      </c>
      <c r="D435" s="204">
        <v>2</v>
      </c>
      <c r="E435" s="338" t="s">
        <v>274</v>
      </c>
      <c r="F435" s="338" t="s">
        <v>274</v>
      </c>
      <c r="G435" s="575" t="s">
        <v>274</v>
      </c>
      <c r="H435" s="575" t="s">
        <v>274</v>
      </c>
      <c r="I435" s="575">
        <v>2052.5500000000002</v>
      </c>
      <c r="J435" s="575">
        <f>I435</f>
        <v>2052.5500000000002</v>
      </c>
      <c r="K435" s="204">
        <v>2</v>
      </c>
      <c r="L435" s="310" t="s">
        <v>1262</v>
      </c>
      <c r="M435" s="47"/>
      <c r="N435" s="47"/>
      <c r="O435" s="133"/>
    </row>
    <row r="436" spans="1:18" ht="30" customHeight="1" x14ac:dyDescent="0.2">
      <c r="A436" s="204">
        <v>2</v>
      </c>
      <c r="B436" s="151" t="s">
        <v>730</v>
      </c>
      <c r="C436" s="338" t="s">
        <v>274</v>
      </c>
      <c r="D436" s="204">
        <v>1</v>
      </c>
      <c r="E436" s="338" t="s">
        <v>274</v>
      </c>
      <c r="F436" s="338" t="s">
        <v>274</v>
      </c>
      <c r="G436" s="575" t="s">
        <v>274</v>
      </c>
      <c r="H436" s="575" t="s">
        <v>274</v>
      </c>
      <c r="I436" s="575">
        <v>74.900000000000006</v>
      </c>
      <c r="J436" s="575">
        <f>I436</f>
        <v>74.900000000000006</v>
      </c>
      <c r="K436" s="204">
        <v>1</v>
      </c>
      <c r="L436" s="47" t="s">
        <v>732</v>
      </c>
      <c r="M436" s="47"/>
      <c r="N436" s="47"/>
      <c r="O436" s="133"/>
    </row>
    <row r="437" spans="1:18" ht="60" customHeight="1" x14ac:dyDescent="0.2">
      <c r="A437" s="204">
        <v>3</v>
      </c>
      <c r="B437" s="151" t="s">
        <v>731</v>
      </c>
      <c r="C437" s="338" t="s">
        <v>274</v>
      </c>
      <c r="D437" s="204">
        <v>7</v>
      </c>
      <c r="E437" s="338">
        <v>1697</v>
      </c>
      <c r="F437" s="204" t="s">
        <v>274</v>
      </c>
      <c r="G437" s="575">
        <v>1003.282</v>
      </c>
      <c r="H437" s="575" t="s">
        <v>274</v>
      </c>
      <c r="I437" s="575">
        <v>378.8</v>
      </c>
      <c r="J437" s="575">
        <f>G437+I437</f>
        <v>1382.0820000000001</v>
      </c>
      <c r="K437" s="204">
        <v>7</v>
      </c>
      <c r="L437" s="47" t="s">
        <v>1264</v>
      </c>
      <c r="M437" s="47" t="s">
        <v>733</v>
      </c>
      <c r="N437" s="236"/>
      <c r="O437" s="133"/>
    </row>
    <row r="438" spans="1:18" ht="32.25" customHeight="1" x14ac:dyDescent="0.2">
      <c r="A438" s="204">
        <v>4</v>
      </c>
      <c r="B438" s="151" t="s">
        <v>111</v>
      </c>
      <c r="C438" s="338" t="s">
        <v>274</v>
      </c>
      <c r="D438" s="204">
        <v>1</v>
      </c>
      <c r="E438" s="338" t="s">
        <v>274</v>
      </c>
      <c r="F438" s="338" t="s">
        <v>274</v>
      </c>
      <c r="G438" s="575" t="s">
        <v>274</v>
      </c>
      <c r="H438" s="575" t="s">
        <v>274</v>
      </c>
      <c r="I438" s="575">
        <v>1800</v>
      </c>
      <c r="J438" s="575">
        <f>I438</f>
        <v>1800</v>
      </c>
      <c r="K438" s="204">
        <v>1</v>
      </c>
      <c r="L438" s="47" t="s">
        <v>1263</v>
      </c>
      <c r="M438" s="47"/>
      <c r="N438" s="47"/>
      <c r="O438" s="133"/>
    </row>
    <row r="439" spans="1:18" ht="20.25" customHeight="1" x14ac:dyDescent="0.2">
      <c r="A439" s="1096" t="s">
        <v>137</v>
      </c>
      <c r="B439" s="1096"/>
      <c r="C439" s="213" t="s">
        <v>274</v>
      </c>
      <c r="D439" s="209">
        <f>SUM(D435:D438)</f>
        <v>11</v>
      </c>
      <c r="E439" s="213">
        <f>SUM(E435:E438)</f>
        <v>1697</v>
      </c>
      <c r="F439" s="213" t="s">
        <v>274</v>
      </c>
      <c r="G439" s="658">
        <f>SUM(G435:G438)</f>
        <v>1003.282</v>
      </c>
      <c r="H439" s="658" t="s">
        <v>274</v>
      </c>
      <c r="I439" s="658">
        <f>I435+I436+I437+I438</f>
        <v>4306.25</v>
      </c>
      <c r="J439" s="658">
        <f>SUM(J435:J438)</f>
        <v>5309.5320000000002</v>
      </c>
      <c r="K439" s="209">
        <f>SUM(K435:K438)</f>
        <v>11</v>
      </c>
    </row>
    <row r="440" spans="1:18" ht="2.25" customHeight="1" x14ac:dyDescent="0.3">
      <c r="A440" s="88"/>
      <c r="B440" s="76"/>
      <c r="C440" s="76"/>
      <c r="D440" s="77"/>
      <c r="E440" s="77"/>
      <c r="F440" s="77"/>
      <c r="G440" s="78"/>
      <c r="H440" s="78"/>
      <c r="I440" s="78"/>
      <c r="J440" s="36"/>
      <c r="K440" s="312"/>
    </row>
    <row r="441" spans="1:18" ht="24" customHeight="1" x14ac:dyDescent="0.3">
      <c r="A441" s="1097" t="s">
        <v>183</v>
      </c>
      <c r="B441" s="1092"/>
      <c r="C441" s="1092"/>
      <c r="D441" s="1092"/>
      <c r="E441" s="1092"/>
      <c r="F441" s="1092"/>
      <c r="G441" s="1092"/>
      <c r="H441" s="1092"/>
      <c r="I441" s="1092"/>
      <c r="J441" s="1092"/>
      <c r="K441" s="312"/>
    </row>
    <row r="442" spans="1:18" ht="5.25" customHeight="1" x14ac:dyDescent="0.25">
      <c r="A442" s="62"/>
      <c r="K442" s="312"/>
    </row>
    <row r="443" spans="1:18" ht="31.5" customHeight="1" x14ac:dyDescent="0.2">
      <c r="A443" s="666">
        <v>1</v>
      </c>
      <c r="B443" s="671" t="s">
        <v>118</v>
      </c>
      <c r="C443" s="129" t="s">
        <v>274</v>
      </c>
      <c r="D443" s="129">
        <v>3</v>
      </c>
      <c r="E443" s="129">
        <v>120</v>
      </c>
      <c r="F443" s="129" t="s">
        <v>274</v>
      </c>
      <c r="G443" s="677">
        <v>15</v>
      </c>
      <c r="H443" s="677" t="s">
        <v>274</v>
      </c>
      <c r="I443" s="677" t="s">
        <v>274</v>
      </c>
      <c r="J443" s="677">
        <v>15</v>
      </c>
      <c r="K443" s="374">
        <v>3</v>
      </c>
      <c r="L443" s="137" t="s">
        <v>979</v>
      </c>
      <c r="M443" s="141" t="s">
        <v>522</v>
      </c>
      <c r="N443" s="141"/>
      <c r="O443" s="137"/>
    </row>
    <row r="444" spans="1:18" ht="113.25" customHeight="1" x14ac:dyDescent="0.2">
      <c r="A444" s="673">
        <v>2</v>
      </c>
      <c r="B444" s="674" t="s">
        <v>1275</v>
      </c>
      <c r="C444" s="129">
        <v>1</v>
      </c>
      <c r="D444" s="675">
        <v>3</v>
      </c>
      <c r="E444" s="675">
        <v>150</v>
      </c>
      <c r="F444" s="129">
        <v>2</v>
      </c>
      <c r="G444" s="676">
        <v>27</v>
      </c>
      <c r="H444" s="677">
        <v>10</v>
      </c>
      <c r="I444" s="677" t="s">
        <v>274</v>
      </c>
      <c r="J444" s="676">
        <f>SUM(G444:I444)</f>
        <v>37</v>
      </c>
      <c r="K444" s="678">
        <v>9</v>
      </c>
      <c r="L444" s="141" t="s">
        <v>1276</v>
      </c>
      <c r="M444" s="237" t="s">
        <v>523</v>
      </c>
      <c r="N444" s="237"/>
      <c r="O444" s="176"/>
    </row>
    <row r="445" spans="1:18" ht="87.75" customHeight="1" x14ac:dyDescent="0.2">
      <c r="A445" s="666">
        <v>3</v>
      </c>
      <c r="B445" s="679" t="s">
        <v>1344</v>
      </c>
      <c r="C445" s="129" t="s">
        <v>274</v>
      </c>
      <c r="D445" s="129">
        <v>4</v>
      </c>
      <c r="E445" s="129">
        <v>75</v>
      </c>
      <c r="F445" s="129">
        <v>1</v>
      </c>
      <c r="G445" s="680">
        <v>15</v>
      </c>
      <c r="H445" s="677">
        <v>5</v>
      </c>
      <c r="I445" s="677" t="s">
        <v>274</v>
      </c>
      <c r="J445" s="680">
        <f>SUM(G445:I445)</f>
        <v>20</v>
      </c>
      <c r="K445" s="681">
        <v>4</v>
      </c>
      <c r="L445" s="141" t="s">
        <v>1277</v>
      </c>
      <c r="M445" s="237"/>
      <c r="N445" s="237"/>
      <c r="O445" s="176"/>
    </row>
    <row r="446" spans="1:18" ht="72" customHeight="1" x14ac:dyDescent="0.2">
      <c r="A446" s="666">
        <v>4</v>
      </c>
      <c r="B446" s="679" t="s">
        <v>1345</v>
      </c>
      <c r="C446" s="682" t="s">
        <v>274</v>
      </c>
      <c r="D446" s="682">
        <v>3</v>
      </c>
      <c r="E446" s="682">
        <v>34</v>
      </c>
      <c r="F446" s="682" t="s">
        <v>274</v>
      </c>
      <c r="G446" s="680">
        <v>11.5</v>
      </c>
      <c r="H446" s="680" t="s">
        <v>274</v>
      </c>
      <c r="I446" s="680" t="s">
        <v>274</v>
      </c>
      <c r="J446" s="680">
        <v>11.5</v>
      </c>
      <c r="K446" s="681">
        <v>3</v>
      </c>
      <c r="L446" s="137" t="s">
        <v>1123</v>
      </c>
      <c r="M446" s="237"/>
      <c r="N446" s="237"/>
      <c r="O446" s="176"/>
    </row>
    <row r="447" spans="1:18" ht="57.75" customHeight="1" x14ac:dyDescent="0.2">
      <c r="A447" s="666">
        <v>5</v>
      </c>
      <c r="B447" s="139" t="s">
        <v>1346</v>
      </c>
      <c r="C447" s="129">
        <v>2</v>
      </c>
      <c r="D447" s="129" t="s">
        <v>274</v>
      </c>
      <c r="E447" s="129">
        <v>6</v>
      </c>
      <c r="F447" s="129">
        <v>1</v>
      </c>
      <c r="G447" s="677">
        <v>1</v>
      </c>
      <c r="H447" s="677">
        <v>5</v>
      </c>
      <c r="I447" s="677" t="s">
        <v>274</v>
      </c>
      <c r="J447" s="677">
        <f>SUM(G447:I447)</f>
        <v>6</v>
      </c>
      <c r="K447" s="129">
        <v>2</v>
      </c>
      <c r="L447" s="141" t="s">
        <v>1278</v>
      </c>
      <c r="M447" s="237"/>
      <c r="N447" s="237"/>
      <c r="O447" s="176"/>
    </row>
    <row r="448" spans="1:18" ht="73.5" customHeight="1" x14ac:dyDescent="0.2">
      <c r="A448" s="666">
        <v>6</v>
      </c>
      <c r="B448" s="553" t="s">
        <v>1347</v>
      </c>
      <c r="C448" s="129" t="s">
        <v>274</v>
      </c>
      <c r="D448" s="129">
        <v>1</v>
      </c>
      <c r="E448" s="129" t="s">
        <v>274</v>
      </c>
      <c r="F448" s="129">
        <v>2</v>
      </c>
      <c r="G448" s="677">
        <v>5</v>
      </c>
      <c r="H448" s="677">
        <v>67</v>
      </c>
      <c r="I448" s="677" t="s">
        <v>274</v>
      </c>
      <c r="J448" s="677">
        <f>SUM(G448:I448)</f>
        <v>72</v>
      </c>
      <c r="K448" s="129">
        <v>3</v>
      </c>
      <c r="L448" s="141" t="s">
        <v>1279</v>
      </c>
      <c r="M448" s="237"/>
      <c r="N448" s="237"/>
      <c r="O448" s="176"/>
    </row>
    <row r="449" spans="1:15" ht="33" customHeight="1" x14ac:dyDescent="0.2">
      <c r="A449" s="683">
        <v>7</v>
      </c>
      <c r="B449" s="684" t="s">
        <v>978</v>
      </c>
      <c r="C449" s="111" t="s">
        <v>274</v>
      </c>
      <c r="D449" s="590">
        <v>1</v>
      </c>
      <c r="E449" s="590">
        <v>20</v>
      </c>
      <c r="F449" s="111" t="s">
        <v>274</v>
      </c>
      <c r="G449" s="685">
        <v>10</v>
      </c>
      <c r="H449" s="481" t="s">
        <v>274</v>
      </c>
      <c r="I449" s="481" t="s">
        <v>274</v>
      </c>
      <c r="J449" s="685">
        <v>10</v>
      </c>
      <c r="K449" s="686">
        <v>1</v>
      </c>
      <c r="L449" s="237" t="s">
        <v>524</v>
      </c>
      <c r="M449" s="141"/>
      <c r="N449" s="141"/>
      <c r="O449" s="137"/>
    </row>
    <row r="450" spans="1:15" ht="20.25" customHeight="1" x14ac:dyDescent="0.2">
      <c r="A450" s="1160" t="s">
        <v>101</v>
      </c>
      <c r="B450" s="1161"/>
      <c r="C450" s="671">
        <f>SUM(C444:C449)</f>
        <v>3</v>
      </c>
      <c r="D450" s="513">
        <f>SUM(D443:D449)</f>
        <v>15</v>
      </c>
      <c r="E450" s="513">
        <f>SUM(E443:E449)</f>
        <v>405</v>
      </c>
      <c r="F450" s="513">
        <f>SUM(F444:F449)</f>
        <v>6</v>
      </c>
      <c r="G450" s="489">
        <f>SUM(G443:G449)</f>
        <v>84.5</v>
      </c>
      <c r="H450" s="489">
        <f>SUM(H444:H449)</f>
        <v>87</v>
      </c>
      <c r="I450" s="51" t="s">
        <v>274</v>
      </c>
      <c r="J450" s="639">
        <f>SUM(J443:J449)</f>
        <v>171.5</v>
      </c>
      <c r="K450" s="51">
        <f>SUM(K443:K449)</f>
        <v>25</v>
      </c>
    </row>
    <row r="451" spans="1:15" ht="4.5" customHeight="1" x14ac:dyDescent="0.3">
      <c r="A451" s="88"/>
      <c r="B451" s="76"/>
      <c r="C451" s="76"/>
      <c r="D451" s="77"/>
      <c r="E451" s="77"/>
      <c r="F451" s="77"/>
      <c r="G451" s="78"/>
      <c r="H451" s="78"/>
      <c r="I451" s="78"/>
      <c r="J451" s="36"/>
      <c r="K451" s="312"/>
    </row>
    <row r="452" spans="1:15" ht="24" customHeight="1" x14ac:dyDescent="0.3">
      <c r="A452" s="61"/>
      <c r="B452" s="1113" t="s">
        <v>197</v>
      </c>
      <c r="C452" s="1113"/>
      <c r="D452" s="1092"/>
      <c r="E452" s="1092"/>
      <c r="F452" s="1092"/>
      <c r="G452" s="1092"/>
      <c r="H452" s="1092"/>
      <c r="I452" s="1092"/>
      <c r="J452" s="1092"/>
      <c r="K452" s="312"/>
    </row>
    <row r="453" spans="1:15" ht="4.5" customHeight="1" x14ac:dyDescent="0.25">
      <c r="A453" s="61"/>
      <c r="K453" s="312"/>
    </row>
    <row r="454" spans="1:15" ht="18.75" customHeight="1" x14ac:dyDescent="0.25">
      <c r="A454" s="50">
        <v>1</v>
      </c>
      <c r="B454" s="204" t="s">
        <v>757</v>
      </c>
      <c r="C454" s="338" t="s">
        <v>274</v>
      </c>
      <c r="D454" s="338">
        <v>1</v>
      </c>
      <c r="E454" s="338" t="s">
        <v>274</v>
      </c>
      <c r="F454" s="338" t="s">
        <v>274</v>
      </c>
      <c r="G454" s="338" t="s">
        <v>274</v>
      </c>
      <c r="H454" s="338" t="s">
        <v>274</v>
      </c>
      <c r="I454" s="591">
        <v>4</v>
      </c>
      <c r="J454" s="576">
        <v>4</v>
      </c>
      <c r="K454" s="111">
        <v>1</v>
      </c>
      <c r="L454" s="310" t="s">
        <v>758</v>
      </c>
      <c r="M454" s="204"/>
      <c r="N454" s="310"/>
      <c r="O454" s="150"/>
    </row>
    <row r="455" spans="1:15" ht="30.75" customHeight="1" x14ac:dyDescent="0.25">
      <c r="A455" s="566">
        <v>2</v>
      </c>
      <c r="B455" s="204" t="s">
        <v>1017</v>
      </c>
      <c r="C455" s="603" t="s">
        <v>274</v>
      </c>
      <c r="D455" s="168">
        <v>2</v>
      </c>
      <c r="E455" s="204" t="s">
        <v>274</v>
      </c>
      <c r="F455" s="204" t="s">
        <v>274</v>
      </c>
      <c r="G455" s="204" t="s">
        <v>274</v>
      </c>
      <c r="H455" s="204" t="s">
        <v>274</v>
      </c>
      <c r="I455" s="604">
        <v>25</v>
      </c>
      <c r="J455" s="605">
        <v>25</v>
      </c>
      <c r="K455" s="747">
        <v>2</v>
      </c>
      <c r="L455" s="310" t="s">
        <v>764</v>
      </c>
      <c r="M455" s="204"/>
      <c r="N455" s="310"/>
      <c r="O455" s="238"/>
    </row>
    <row r="456" spans="1:15" ht="34.5" customHeight="1" x14ac:dyDescent="0.25">
      <c r="A456" s="566">
        <v>3</v>
      </c>
      <c r="B456" s="204" t="s">
        <v>941</v>
      </c>
      <c r="C456" s="603">
        <v>2</v>
      </c>
      <c r="D456" s="603">
        <v>1</v>
      </c>
      <c r="E456" s="338">
        <v>429</v>
      </c>
      <c r="F456" s="111">
        <v>7</v>
      </c>
      <c r="G456" s="473">
        <v>60</v>
      </c>
      <c r="H456" s="481">
        <v>89.01</v>
      </c>
      <c r="I456" s="748" t="s">
        <v>274</v>
      </c>
      <c r="J456" s="612">
        <v>149.01</v>
      </c>
      <c r="K456" s="111">
        <v>7</v>
      </c>
      <c r="L456" s="310" t="s">
        <v>1165</v>
      </c>
      <c r="M456" s="204"/>
      <c r="N456" s="310" t="s">
        <v>1166</v>
      </c>
      <c r="O456" s="238"/>
    </row>
    <row r="457" spans="1:15" ht="30.75" customHeight="1" x14ac:dyDescent="0.25">
      <c r="A457" s="566">
        <v>4</v>
      </c>
      <c r="B457" s="151" t="s">
        <v>1162</v>
      </c>
      <c r="C457" s="603" t="s">
        <v>274</v>
      </c>
      <c r="D457" s="603" t="s">
        <v>274</v>
      </c>
      <c r="E457" s="338">
        <v>36</v>
      </c>
      <c r="F457" s="603" t="s">
        <v>274</v>
      </c>
      <c r="G457" s="473">
        <v>0.35</v>
      </c>
      <c r="H457" s="603" t="s">
        <v>274</v>
      </c>
      <c r="I457" s="603" t="s">
        <v>274</v>
      </c>
      <c r="J457" s="612">
        <v>0.35</v>
      </c>
      <c r="K457" s="111">
        <v>1</v>
      </c>
      <c r="L457" s="310"/>
      <c r="M457" s="310" t="s">
        <v>1168</v>
      </c>
      <c r="N457" s="310" t="s">
        <v>1167</v>
      </c>
      <c r="O457" s="150"/>
    </row>
    <row r="458" spans="1:15" ht="20.25" customHeight="1" x14ac:dyDescent="0.2">
      <c r="A458" s="1096" t="s">
        <v>137</v>
      </c>
      <c r="B458" s="1096"/>
      <c r="C458" s="593">
        <v>2</v>
      </c>
      <c r="D458" s="577">
        <v>4</v>
      </c>
      <c r="E458" s="577">
        <v>465</v>
      </c>
      <c r="F458" s="51">
        <v>7</v>
      </c>
      <c r="G458" s="489">
        <v>60.35</v>
      </c>
      <c r="H458" s="639">
        <v>89.01</v>
      </c>
      <c r="I458" s="598">
        <v>29</v>
      </c>
      <c r="J458" s="563">
        <v>178.36</v>
      </c>
      <c r="K458" s="51">
        <v>11</v>
      </c>
      <c r="L458" s="375"/>
    </row>
    <row r="459" spans="1:15" ht="5.25" customHeight="1" x14ac:dyDescent="0.3">
      <c r="A459" s="90"/>
      <c r="B459" s="76"/>
      <c r="C459" s="76"/>
      <c r="D459" s="77"/>
      <c r="E459" s="77"/>
      <c r="F459" s="77"/>
      <c r="G459" s="78"/>
      <c r="H459" s="78"/>
      <c r="I459" s="78"/>
      <c r="J459" s="36"/>
      <c r="K459" s="70"/>
    </row>
    <row r="460" spans="1:15" ht="24" customHeight="1" x14ac:dyDescent="0.2">
      <c r="A460" s="1277" t="s">
        <v>632</v>
      </c>
      <c r="B460" s="1277"/>
      <c r="C460" s="1277"/>
      <c r="D460" s="1277"/>
      <c r="E460" s="1277"/>
      <c r="F460" s="1277"/>
      <c r="G460" s="1277"/>
      <c r="H460" s="1277"/>
      <c r="I460" s="1277"/>
      <c r="J460" s="1277"/>
      <c r="K460" s="1277"/>
      <c r="L460" s="1277"/>
    </row>
    <row r="461" spans="1:15" ht="31.5" customHeight="1" x14ac:dyDescent="0.25">
      <c r="A461" s="111">
        <v>1</v>
      </c>
      <c r="B461" s="561" t="s">
        <v>127</v>
      </c>
      <c r="C461" s="338" t="s">
        <v>274</v>
      </c>
      <c r="D461" s="111">
        <v>1</v>
      </c>
      <c r="E461" s="111" t="s">
        <v>274</v>
      </c>
      <c r="F461" s="111" t="s">
        <v>274</v>
      </c>
      <c r="G461" s="576" t="s">
        <v>274</v>
      </c>
      <c r="H461" s="111" t="s">
        <v>274</v>
      </c>
      <c r="I461" s="576">
        <v>463</v>
      </c>
      <c r="J461" s="612">
        <v>463</v>
      </c>
      <c r="K461" s="111">
        <v>1</v>
      </c>
      <c r="L461" s="310" t="s">
        <v>633</v>
      </c>
      <c r="M461" s="133"/>
      <c r="N461" s="204"/>
      <c r="O461" s="150"/>
    </row>
    <row r="462" spans="1:15" ht="21" customHeight="1" x14ac:dyDescent="0.25">
      <c r="A462" s="1160" t="s">
        <v>137</v>
      </c>
      <c r="B462" s="1161"/>
      <c r="C462" s="475" t="s">
        <v>274</v>
      </c>
      <c r="D462" s="475">
        <f>SUM(D459:D461)</f>
        <v>1</v>
      </c>
      <c r="E462" s="475" t="s">
        <v>274</v>
      </c>
      <c r="F462" s="110" t="s">
        <v>274</v>
      </c>
      <c r="G462" s="475" t="s">
        <v>274</v>
      </c>
      <c r="H462" s="110" t="s">
        <v>274</v>
      </c>
      <c r="I462" s="761">
        <f>SUM(I459:I461)</f>
        <v>463</v>
      </c>
      <c r="J462" s="761">
        <f>SUM(J459:J461)</f>
        <v>463</v>
      </c>
      <c r="K462" s="110">
        <f>SUM(K459:K461)</f>
        <v>1</v>
      </c>
      <c r="L462" s="345"/>
      <c r="M462" s="120"/>
      <c r="N462" s="120"/>
      <c r="O462" s="120"/>
    </row>
    <row r="463" spans="1:15" ht="21" customHeight="1" x14ac:dyDescent="0.25">
      <c r="A463" s="762"/>
      <c r="B463" s="559"/>
      <c r="C463" s="763"/>
      <c r="D463" s="763"/>
      <c r="E463" s="763"/>
      <c r="F463" s="764"/>
      <c r="G463" s="763"/>
      <c r="H463" s="764"/>
      <c r="I463" s="765"/>
      <c r="J463" s="765"/>
      <c r="K463" s="766"/>
      <c r="L463" s="767"/>
      <c r="M463" s="112"/>
      <c r="N463" s="112"/>
      <c r="O463" s="112"/>
    </row>
    <row r="464" spans="1:15" ht="24" customHeight="1" x14ac:dyDescent="0.25">
      <c r="A464" s="1261" t="s">
        <v>157</v>
      </c>
      <c r="B464" s="1262"/>
      <c r="C464" s="1262"/>
      <c r="D464" s="1262"/>
      <c r="E464" s="1262"/>
      <c r="F464" s="1262"/>
      <c r="G464" s="1262"/>
      <c r="H464" s="1262"/>
      <c r="I464" s="1262"/>
      <c r="J464" s="1262"/>
      <c r="K464" s="312"/>
    </row>
    <row r="465" spans="1:15" ht="9.75" customHeight="1" x14ac:dyDescent="0.3">
      <c r="A465" s="157"/>
      <c r="B465" s="79"/>
      <c r="C465" s="79"/>
      <c r="D465" s="80"/>
      <c r="E465" s="80"/>
      <c r="F465" s="80"/>
      <c r="G465" s="93"/>
      <c r="H465" s="93"/>
      <c r="I465" s="93"/>
      <c r="J465" s="94"/>
      <c r="K465" s="130"/>
    </row>
    <row r="466" spans="1:15" ht="5.25" customHeight="1" x14ac:dyDescent="0.3">
      <c r="A466" s="158"/>
      <c r="B466" s="82"/>
      <c r="C466" s="82"/>
      <c r="D466" s="83"/>
      <c r="E466" s="83"/>
      <c r="F466" s="83"/>
      <c r="G466" s="95"/>
      <c r="H466" s="95"/>
      <c r="I466" s="95"/>
      <c r="J466" s="45"/>
      <c r="K466" s="312"/>
    </row>
    <row r="467" spans="1:15" ht="24" customHeight="1" x14ac:dyDescent="0.3">
      <c r="A467" s="61"/>
      <c r="B467" s="1113" t="s">
        <v>206</v>
      </c>
      <c r="C467" s="1113"/>
      <c r="D467" s="1092"/>
      <c r="E467" s="1092"/>
      <c r="F467" s="1092"/>
      <c r="G467" s="1092"/>
      <c r="H467" s="1092"/>
      <c r="I467" s="1092"/>
      <c r="J467" s="1092"/>
      <c r="K467" s="312"/>
    </row>
    <row r="468" spans="1:15" ht="5.25" customHeight="1" x14ac:dyDescent="0.25">
      <c r="A468" s="157"/>
      <c r="B468" s="370"/>
      <c r="C468" s="370"/>
      <c r="D468" s="371"/>
      <c r="E468" s="371"/>
      <c r="F468" s="371"/>
      <c r="G468" s="371"/>
      <c r="H468" s="371"/>
      <c r="I468" s="371"/>
      <c r="J468" s="34"/>
      <c r="K468" s="312"/>
    </row>
    <row r="469" spans="1:15" ht="21.75" customHeight="1" x14ac:dyDescent="0.2">
      <c r="A469" s="560">
        <v>1</v>
      </c>
      <c r="B469" s="607" t="s">
        <v>119</v>
      </c>
      <c r="C469" s="707">
        <v>1</v>
      </c>
      <c r="D469" s="708" t="s">
        <v>274</v>
      </c>
      <c r="E469" s="708" t="s">
        <v>274</v>
      </c>
      <c r="F469" s="560">
        <v>1</v>
      </c>
      <c r="G469" s="708" t="s">
        <v>274</v>
      </c>
      <c r="H469" s="709">
        <v>1.6</v>
      </c>
      <c r="I469" s="708" t="s">
        <v>274</v>
      </c>
      <c r="J469" s="710">
        <f>SUM(G469:I469)</f>
        <v>1.6</v>
      </c>
      <c r="K469" s="50">
        <v>1</v>
      </c>
      <c r="L469" s="376"/>
      <c r="M469" s="329" t="s">
        <v>306</v>
      </c>
      <c r="N469" s="57"/>
      <c r="O469" s="57"/>
    </row>
    <row r="470" spans="1:15" ht="19.5" customHeight="1" x14ac:dyDescent="0.2">
      <c r="A470" s="595"/>
      <c r="B470" s="705" t="s">
        <v>101</v>
      </c>
      <c r="C470" s="706">
        <f>SUM(C469)</f>
        <v>1</v>
      </c>
      <c r="D470" s="708" t="s">
        <v>274</v>
      </c>
      <c r="E470" s="594" t="s">
        <v>274</v>
      </c>
      <c r="F470" s="513">
        <f t="shared" ref="F470:K470" si="11">SUM(F469)</f>
        <v>1</v>
      </c>
      <c r="G470" s="594" t="s">
        <v>274</v>
      </c>
      <c r="H470" s="514">
        <f t="shared" si="11"/>
        <v>1.6</v>
      </c>
      <c r="I470" s="594" t="s">
        <v>274</v>
      </c>
      <c r="J470" s="563">
        <f t="shared" si="11"/>
        <v>1.6</v>
      </c>
      <c r="K470" s="51">
        <f t="shared" si="11"/>
        <v>1</v>
      </c>
    </row>
    <row r="471" spans="1:15" ht="3.75" customHeight="1" x14ac:dyDescent="0.3">
      <c r="A471" s="88"/>
      <c r="B471" s="76"/>
      <c r="C471" s="76"/>
      <c r="D471" s="77"/>
      <c r="E471" s="77"/>
      <c r="F471" s="77"/>
      <c r="G471" s="78"/>
      <c r="H471" s="78"/>
      <c r="I471" s="78"/>
      <c r="J471" s="36"/>
      <c r="K471" s="312"/>
    </row>
    <row r="472" spans="1:15" ht="24" customHeight="1" x14ac:dyDescent="0.3">
      <c r="A472" s="1153" t="s">
        <v>197</v>
      </c>
      <c r="B472" s="1092"/>
      <c r="C472" s="1092"/>
      <c r="D472" s="1092"/>
      <c r="E472" s="1092"/>
      <c r="F472" s="1092"/>
      <c r="G472" s="1092"/>
      <c r="H472" s="1092"/>
      <c r="I472" s="1092"/>
      <c r="J472" s="1092"/>
      <c r="K472" s="312"/>
    </row>
    <row r="473" spans="1:15" ht="3.75" customHeight="1" x14ac:dyDescent="0.3">
      <c r="A473" s="61"/>
      <c r="B473" s="206"/>
      <c r="C473" s="206"/>
      <c r="K473" s="312"/>
    </row>
    <row r="474" spans="1:15" ht="21" customHeight="1" x14ac:dyDescent="0.2">
      <c r="A474" s="111">
        <v>1</v>
      </c>
      <c r="B474" s="151" t="s">
        <v>942</v>
      </c>
      <c r="C474" s="201" t="s">
        <v>274</v>
      </c>
      <c r="D474" s="201" t="s">
        <v>274</v>
      </c>
      <c r="E474" s="201" t="s">
        <v>274</v>
      </c>
      <c r="F474" s="111">
        <v>1</v>
      </c>
      <c r="G474" s="201" t="s">
        <v>274</v>
      </c>
      <c r="H474" s="576">
        <v>0.15</v>
      </c>
      <c r="I474" s="201" t="s">
        <v>274</v>
      </c>
      <c r="J474" s="576">
        <f>SUM(G474:I474)</f>
        <v>0.15</v>
      </c>
      <c r="K474" s="111">
        <v>1</v>
      </c>
      <c r="L474" s="310"/>
      <c r="M474" s="57" t="s">
        <v>1169</v>
      </c>
      <c r="N474" s="57" t="s">
        <v>1163</v>
      </c>
      <c r="O474" s="57"/>
    </row>
    <row r="475" spans="1:15" ht="18" customHeight="1" x14ac:dyDescent="0.25">
      <c r="A475" s="1096" t="s">
        <v>137</v>
      </c>
      <c r="B475" s="1096"/>
      <c r="C475" s="510" t="s">
        <v>274</v>
      </c>
      <c r="D475" s="594" t="s">
        <v>274</v>
      </c>
      <c r="E475" s="594" t="s">
        <v>274</v>
      </c>
      <c r="F475" s="613">
        <f>SUM(F474)</f>
        <v>1</v>
      </c>
      <c r="G475" s="594" t="s">
        <v>274</v>
      </c>
      <c r="H475" s="602">
        <f>SUM(H474)</f>
        <v>0.15</v>
      </c>
      <c r="I475" s="594" t="s">
        <v>274</v>
      </c>
      <c r="J475" s="537">
        <f>SUM(J474)</f>
        <v>0.15</v>
      </c>
      <c r="K475" s="538">
        <f>SUM(K474)</f>
        <v>1</v>
      </c>
    </row>
    <row r="476" spans="1:15" ht="10.5" customHeight="1" x14ac:dyDescent="0.2">
      <c r="A476" s="1269" t="s">
        <v>1061</v>
      </c>
      <c r="B476" s="1270"/>
      <c r="C476" s="1270"/>
      <c r="D476" s="1270"/>
      <c r="E476" s="1270"/>
      <c r="F476" s="1270"/>
      <c r="G476" s="1270"/>
      <c r="H476" s="1270"/>
      <c r="I476" s="1270"/>
      <c r="J476" s="1270"/>
      <c r="K476" s="1271"/>
    </row>
    <row r="477" spans="1:15" ht="24" customHeight="1" x14ac:dyDescent="0.2">
      <c r="A477" s="1261"/>
      <c r="B477" s="1272"/>
      <c r="C477" s="1272"/>
      <c r="D477" s="1272"/>
      <c r="E477" s="1272"/>
      <c r="F477" s="1272"/>
      <c r="G477" s="1272"/>
      <c r="H477" s="1272"/>
      <c r="I477" s="1272"/>
      <c r="J477" s="1272"/>
      <c r="K477" s="1273"/>
    </row>
    <row r="478" spans="1:15" ht="11.25" customHeight="1" x14ac:dyDescent="0.2">
      <c r="A478" s="1274"/>
      <c r="B478" s="1275"/>
      <c r="C478" s="1275"/>
      <c r="D478" s="1275"/>
      <c r="E478" s="1275"/>
      <c r="F478" s="1275"/>
      <c r="G478" s="1275"/>
      <c r="H478" s="1275"/>
      <c r="I478" s="1275"/>
      <c r="J478" s="1275"/>
      <c r="K478" s="1276"/>
    </row>
    <row r="479" spans="1:15" ht="24" customHeight="1" x14ac:dyDescent="0.2">
      <c r="A479" s="1247" t="s">
        <v>260</v>
      </c>
      <c r="B479" s="1265"/>
      <c r="C479" s="1265"/>
      <c r="D479" s="1265"/>
      <c r="E479" s="1265"/>
      <c r="F479" s="1265"/>
      <c r="G479" s="1265"/>
      <c r="H479" s="1265"/>
      <c r="I479" s="1265"/>
      <c r="J479" s="1265"/>
      <c r="K479" s="1266"/>
      <c r="L479" s="57"/>
      <c r="M479" s="57"/>
      <c r="N479" s="57"/>
      <c r="O479" s="57"/>
    </row>
    <row r="480" spans="1:15" ht="95.25" customHeight="1" x14ac:dyDescent="0.2">
      <c r="A480" s="204">
        <v>1</v>
      </c>
      <c r="B480" s="204" t="s">
        <v>1252</v>
      </c>
      <c r="C480" s="338">
        <v>1</v>
      </c>
      <c r="D480" s="201" t="s">
        <v>274</v>
      </c>
      <c r="E480" s="201" t="s">
        <v>274</v>
      </c>
      <c r="F480" s="401">
        <v>2</v>
      </c>
      <c r="G480" s="201" t="s">
        <v>274</v>
      </c>
      <c r="H480" s="201">
        <v>309.39999999999998</v>
      </c>
      <c r="I480" s="332">
        <v>51.76</v>
      </c>
      <c r="J480" s="485">
        <f>SUM(H480:I480)</f>
        <v>361.15999999999997</v>
      </c>
      <c r="K480" s="111">
        <v>10</v>
      </c>
      <c r="L480" s="310" t="s">
        <v>1253</v>
      </c>
      <c r="M480" s="310"/>
      <c r="N480" s="310"/>
      <c r="O480" s="310"/>
    </row>
    <row r="481" spans="1:15" ht="18" customHeight="1" x14ac:dyDescent="0.25">
      <c r="A481" s="1096" t="s">
        <v>137</v>
      </c>
      <c r="B481" s="1096"/>
      <c r="C481" s="483">
        <f>SUM(C480)</f>
        <v>1</v>
      </c>
      <c r="D481" s="510" t="s">
        <v>274</v>
      </c>
      <c r="E481" s="510" t="s">
        <v>274</v>
      </c>
      <c r="F481" s="483">
        <f>SUM(F480)</f>
        <v>2</v>
      </c>
      <c r="G481" s="510" t="s">
        <v>274</v>
      </c>
      <c r="H481" s="510">
        <f>SUM(H480)</f>
        <v>309.39999999999998</v>
      </c>
      <c r="I481" s="594">
        <f>SUM(I480)</f>
        <v>51.76</v>
      </c>
      <c r="J481" s="537">
        <f>SUM(J480)</f>
        <v>361.15999999999997</v>
      </c>
      <c r="K481" s="538">
        <f>SUM(K480)</f>
        <v>10</v>
      </c>
      <c r="L481" s="57"/>
      <c r="M481" s="57"/>
      <c r="N481" s="57"/>
      <c r="O481" s="57"/>
    </row>
    <row r="482" spans="1:15" ht="5.25" customHeight="1" x14ac:dyDescent="0.25">
      <c r="A482" s="377"/>
      <c r="B482" s="378"/>
      <c r="C482" s="379"/>
      <c r="D482" s="380"/>
      <c r="E482" s="380"/>
      <c r="F482" s="380"/>
      <c r="G482" s="380"/>
      <c r="H482" s="380"/>
      <c r="I482" s="381"/>
      <c r="J482" s="382"/>
      <c r="K482" s="383"/>
    </row>
    <row r="483" spans="1:15" ht="24" customHeight="1" x14ac:dyDescent="0.2">
      <c r="A483" s="1247" t="s">
        <v>205</v>
      </c>
      <c r="B483" s="1248"/>
      <c r="C483" s="1248"/>
      <c r="D483" s="1248"/>
      <c r="E483" s="1248"/>
      <c r="F483" s="1248"/>
      <c r="G483" s="1248"/>
      <c r="H483" s="1248"/>
      <c r="I483" s="1248"/>
      <c r="J483" s="1248"/>
      <c r="K483" s="1249"/>
    </row>
    <row r="484" spans="1:15" ht="18" customHeight="1" x14ac:dyDescent="0.2">
      <c r="A484" s="204">
        <v>1</v>
      </c>
      <c r="B484" s="151" t="s">
        <v>425</v>
      </c>
      <c r="C484" s="201" t="s">
        <v>274</v>
      </c>
      <c r="D484" s="401">
        <v>1</v>
      </c>
      <c r="E484" s="401" t="s">
        <v>274</v>
      </c>
      <c r="F484" s="401">
        <v>1</v>
      </c>
      <c r="G484" s="201" t="s">
        <v>274</v>
      </c>
      <c r="H484" s="201">
        <v>55</v>
      </c>
      <c r="I484" s="497" t="s">
        <v>274</v>
      </c>
      <c r="J484" s="485">
        <v>55</v>
      </c>
      <c r="K484" s="111">
        <v>1</v>
      </c>
      <c r="L484" s="1284" t="s">
        <v>1069</v>
      </c>
      <c r="M484" s="1120"/>
      <c r="N484" s="1120"/>
      <c r="O484" s="1120"/>
    </row>
    <row r="485" spans="1:15" ht="18" customHeight="1" x14ac:dyDescent="0.25">
      <c r="A485" s="1096" t="s">
        <v>137</v>
      </c>
      <c r="B485" s="1096"/>
      <c r="C485" s="510" t="s">
        <v>274</v>
      </c>
      <c r="D485" s="483">
        <f>SUM(D484)</f>
        <v>1</v>
      </c>
      <c r="E485" s="483" t="s">
        <v>274</v>
      </c>
      <c r="F485" s="483">
        <f>SUM(F484)</f>
        <v>1</v>
      </c>
      <c r="G485" s="510" t="s">
        <v>274</v>
      </c>
      <c r="H485" s="510">
        <f>SUM(H484)</f>
        <v>55</v>
      </c>
      <c r="I485" s="510" t="s">
        <v>274</v>
      </c>
      <c r="J485" s="537">
        <f>SUM(J484)</f>
        <v>55</v>
      </c>
      <c r="K485" s="538">
        <f>SUM(K484)</f>
        <v>1</v>
      </c>
      <c r="L485" s="1294"/>
      <c r="M485" s="1121"/>
      <c r="N485" s="1121"/>
      <c r="O485" s="1121"/>
    </row>
    <row r="486" spans="1:15" ht="3" customHeight="1" x14ac:dyDescent="0.3">
      <c r="A486" s="81"/>
      <c r="B486" s="82"/>
      <c r="C486" s="82"/>
      <c r="D486" s="83"/>
      <c r="E486" s="83"/>
      <c r="F486" s="83"/>
      <c r="G486" s="297"/>
      <c r="H486" s="297"/>
      <c r="I486" s="297"/>
      <c r="J486" s="298"/>
      <c r="K486" s="294"/>
    </row>
    <row r="487" spans="1:15" ht="24" customHeight="1" x14ac:dyDescent="0.2">
      <c r="A487" s="1247" t="s">
        <v>270</v>
      </c>
      <c r="B487" s="1248"/>
      <c r="C487" s="1248"/>
      <c r="D487" s="1248"/>
      <c r="E487" s="1248"/>
      <c r="F487" s="1248"/>
      <c r="G487" s="1248"/>
      <c r="H487" s="1248"/>
      <c r="I487" s="1248"/>
      <c r="J487" s="1248"/>
      <c r="K487" s="1249"/>
    </row>
    <row r="488" spans="1:15" ht="30.75" customHeight="1" x14ac:dyDescent="0.2">
      <c r="A488" s="204">
        <v>1</v>
      </c>
      <c r="B488" s="151" t="s">
        <v>1265</v>
      </c>
      <c r="C488" s="401">
        <v>1</v>
      </c>
      <c r="D488" s="401" t="s">
        <v>274</v>
      </c>
      <c r="E488" s="401" t="s">
        <v>274</v>
      </c>
      <c r="F488" s="401" t="s">
        <v>274</v>
      </c>
      <c r="G488" s="201" t="s">
        <v>274</v>
      </c>
      <c r="H488" s="401" t="s">
        <v>274</v>
      </c>
      <c r="I488" s="201">
        <v>2513.6</v>
      </c>
      <c r="J488" s="485">
        <f>SUM(I488)</f>
        <v>2513.6</v>
      </c>
      <c r="K488" s="111">
        <v>1</v>
      </c>
      <c r="L488" s="448" t="s">
        <v>1266</v>
      </c>
      <c r="M488" s="57"/>
      <c r="N488" s="63"/>
      <c r="O488" s="56"/>
    </row>
    <row r="489" spans="1:15" ht="21.75" customHeight="1" x14ac:dyDescent="0.25">
      <c r="A489" s="1096" t="s">
        <v>137</v>
      </c>
      <c r="B489" s="1096"/>
      <c r="C489" s="483">
        <f>SUM(C488)</f>
        <v>1</v>
      </c>
      <c r="D489" s="659" t="s">
        <v>274</v>
      </c>
      <c r="E489" s="483" t="s">
        <v>274</v>
      </c>
      <c r="F489" s="659" t="s">
        <v>274</v>
      </c>
      <c r="G489" s="510" t="s">
        <v>274</v>
      </c>
      <c r="H489" s="659" t="s">
        <v>274</v>
      </c>
      <c r="I489" s="510">
        <f>SUM(I488)</f>
        <v>2513.6</v>
      </c>
      <c r="J489" s="601">
        <f>SUM(J488)</f>
        <v>2513.6</v>
      </c>
      <c r="K489" s="538">
        <f>SUM(K488)</f>
        <v>1</v>
      </c>
    </row>
    <row r="490" spans="1:15" ht="5.25" customHeight="1" x14ac:dyDescent="0.3">
      <c r="A490" s="75"/>
      <c r="B490" s="76"/>
      <c r="C490" s="76"/>
      <c r="D490" s="77"/>
      <c r="E490" s="77"/>
      <c r="F490" s="77"/>
      <c r="G490" s="446"/>
      <c r="H490" s="446"/>
      <c r="I490" s="446"/>
      <c r="J490" s="447"/>
      <c r="K490" s="312"/>
    </row>
    <row r="491" spans="1:15" ht="24" customHeight="1" x14ac:dyDescent="0.2">
      <c r="A491" s="1204" t="s">
        <v>150</v>
      </c>
      <c r="B491" s="1205"/>
      <c r="C491" s="1205"/>
      <c r="D491" s="1205"/>
      <c r="E491" s="1205"/>
      <c r="F491" s="1205"/>
      <c r="G491" s="1205"/>
      <c r="H491" s="1205"/>
      <c r="I491" s="1205"/>
      <c r="J491" s="1205"/>
      <c r="K491" s="1206"/>
    </row>
    <row r="492" spans="1:15" ht="21.75" customHeight="1" x14ac:dyDescent="0.2">
      <c r="A492" s="1003"/>
      <c r="B492" s="1004" t="s">
        <v>1089</v>
      </c>
      <c r="C492" s="1005">
        <v>1</v>
      </c>
      <c r="D492" s="1005" t="s">
        <v>274</v>
      </c>
      <c r="E492" s="1005" t="s">
        <v>274</v>
      </c>
      <c r="F492" s="1005" t="s">
        <v>274</v>
      </c>
      <c r="G492" s="1005" t="s">
        <v>274</v>
      </c>
      <c r="H492" s="1005" t="s">
        <v>274</v>
      </c>
      <c r="I492" s="1005" t="s">
        <v>274</v>
      </c>
      <c r="J492" s="1005">
        <v>851.76739999999995</v>
      </c>
      <c r="K492" s="1005">
        <v>1</v>
      </c>
      <c r="L492" s="1284" t="s">
        <v>1312</v>
      </c>
      <c r="M492" s="1120"/>
      <c r="N492" s="1120"/>
      <c r="O492" s="1120"/>
    </row>
    <row r="493" spans="1:15" ht="22.5" customHeight="1" x14ac:dyDescent="0.2">
      <c r="A493" s="1295" t="s">
        <v>101</v>
      </c>
      <c r="B493" s="1296"/>
      <c r="C493" s="1006">
        <f>SUM(C492)</f>
        <v>1</v>
      </c>
      <c r="D493" s="1006" t="s">
        <v>274</v>
      </c>
      <c r="E493" s="1006" t="s">
        <v>274</v>
      </c>
      <c r="F493" s="1006" t="s">
        <v>274</v>
      </c>
      <c r="G493" s="1006" t="s">
        <v>274</v>
      </c>
      <c r="H493" s="1006" t="s">
        <v>274</v>
      </c>
      <c r="I493" s="1006" t="s">
        <v>274</v>
      </c>
      <c r="J493" s="1006">
        <f>SUM(J492)</f>
        <v>851.76739999999995</v>
      </c>
      <c r="K493" s="1006">
        <f>SUM(K492)</f>
        <v>1</v>
      </c>
      <c r="L493" s="1294"/>
      <c r="M493" s="1121"/>
      <c r="N493" s="1121"/>
      <c r="O493" s="1121"/>
    </row>
    <row r="494" spans="1:15" ht="24" customHeight="1" x14ac:dyDescent="0.2">
      <c r="A494" s="1143" t="s">
        <v>236</v>
      </c>
      <c r="B494" s="1144"/>
      <c r="C494" s="1144"/>
      <c r="D494" s="1144"/>
      <c r="E494" s="1144"/>
      <c r="F494" s="1144"/>
      <c r="G494" s="1144"/>
      <c r="H494" s="1144"/>
      <c r="I494" s="1144"/>
      <c r="J494" s="1144"/>
      <c r="K494" s="1145"/>
      <c r="L494" s="233"/>
    </row>
    <row r="495" spans="1:15" ht="96.75" customHeight="1" x14ac:dyDescent="0.2">
      <c r="A495" s="566">
        <v>1</v>
      </c>
      <c r="B495" s="204" t="s">
        <v>841</v>
      </c>
      <c r="C495" s="204" t="s">
        <v>274</v>
      </c>
      <c r="D495" s="111">
        <v>5</v>
      </c>
      <c r="E495" s="481" t="s">
        <v>274</v>
      </c>
      <c r="F495" s="481" t="s">
        <v>274</v>
      </c>
      <c r="G495" s="575" t="s">
        <v>274</v>
      </c>
      <c r="H495" s="576">
        <v>351.3</v>
      </c>
      <c r="I495" s="575">
        <v>59.24</v>
      </c>
      <c r="J495" s="575">
        <f>SUM(H495:I495)</f>
        <v>410.54</v>
      </c>
      <c r="K495" s="111">
        <v>6</v>
      </c>
      <c r="L495" s="310" t="s">
        <v>1145</v>
      </c>
      <c r="M495" s="310" t="s">
        <v>846</v>
      </c>
      <c r="N495" s="310"/>
      <c r="O495" s="129"/>
    </row>
    <row r="496" spans="1:15" ht="31.5" customHeight="1" x14ac:dyDescent="0.2">
      <c r="A496" s="566">
        <v>2</v>
      </c>
      <c r="B496" s="204" t="s">
        <v>842</v>
      </c>
      <c r="C496" s="204" t="s">
        <v>274</v>
      </c>
      <c r="D496" s="111">
        <v>1</v>
      </c>
      <c r="E496" s="481" t="s">
        <v>274</v>
      </c>
      <c r="F496" s="481" t="s">
        <v>274</v>
      </c>
      <c r="G496" s="575" t="s">
        <v>274</v>
      </c>
      <c r="H496" s="576">
        <v>0.2</v>
      </c>
      <c r="I496" s="575">
        <v>4</v>
      </c>
      <c r="J496" s="647">
        <v>4.2</v>
      </c>
      <c r="K496" s="111">
        <v>2</v>
      </c>
      <c r="L496" s="310" t="s">
        <v>845</v>
      </c>
      <c r="M496" s="310"/>
      <c r="N496" s="310"/>
      <c r="O496" s="129"/>
    </row>
    <row r="497" spans="1:15" ht="30" customHeight="1" x14ac:dyDescent="0.2">
      <c r="A497" s="566">
        <v>3</v>
      </c>
      <c r="B497" s="204" t="s">
        <v>843</v>
      </c>
      <c r="C497" s="204" t="s">
        <v>274</v>
      </c>
      <c r="D497" s="111">
        <v>1</v>
      </c>
      <c r="E497" s="481" t="s">
        <v>274</v>
      </c>
      <c r="F497" s="481" t="s">
        <v>274</v>
      </c>
      <c r="G497" s="575" t="s">
        <v>274</v>
      </c>
      <c r="H497" s="576">
        <v>5.3</v>
      </c>
      <c r="I497" s="575">
        <v>2</v>
      </c>
      <c r="J497" s="647">
        <v>7.3</v>
      </c>
      <c r="K497" s="111">
        <v>3</v>
      </c>
      <c r="L497" s="310" t="s">
        <v>845</v>
      </c>
      <c r="M497" s="310"/>
      <c r="N497" s="310"/>
      <c r="O497" s="129"/>
    </row>
    <row r="498" spans="1:15" ht="45.75" customHeight="1" x14ac:dyDescent="0.2">
      <c r="A498" s="566">
        <v>4</v>
      </c>
      <c r="B498" s="204" t="s">
        <v>844</v>
      </c>
      <c r="C498" s="204" t="s">
        <v>274</v>
      </c>
      <c r="D498" s="111">
        <v>3</v>
      </c>
      <c r="E498" s="481" t="s">
        <v>274</v>
      </c>
      <c r="F498" s="481" t="s">
        <v>274</v>
      </c>
      <c r="G498" s="575" t="s">
        <v>274</v>
      </c>
      <c r="H498" s="576">
        <v>492.1</v>
      </c>
      <c r="I498" s="575">
        <v>90.9</v>
      </c>
      <c r="J498" s="647">
        <v>583</v>
      </c>
      <c r="K498" s="111">
        <v>5</v>
      </c>
      <c r="L498" s="310" t="s">
        <v>845</v>
      </c>
      <c r="M498" s="310"/>
      <c r="N498" s="310"/>
      <c r="O498" s="129"/>
    </row>
    <row r="499" spans="1:15" ht="20.25" customHeight="1" x14ac:dyDescent="0.2">
      <c r="A499" s="566"/>
      <c r="B499" s="648" t="s">
        <v>101</v>
      </c>
      <c r="C499" s="577" t="s">
        <v>274</v>
      </c>
      <c r="D499" s="577">
        <v>10</v>
      </c>
      <c r="E499" s="577" t="s">
        <v>274</v>
      </c>
      <c r="F499" s="51" t="s">
        <v>274</v>
      </c>
      <c r="G499" s="577" t="s">
        <v>274</v>
      </c>
      <c r="H499" s="639">
        <v>848.9</v>
      </c>
      <c r="I499" s="513">
        <f>SUM(I495:I498)</f>
        <v>156.14000000000001</v>
      </c>
      <c r="J499" s="563">
        <f>SUM(J495:J498)</f>
        <v>1005.04</v>
      </c>
      <c r="K499" s="51">
        <v>16</v>
      </c>
    </row>
    <row r="500" spans="1:15" ht="3.75" customHeight="1" x14ac:dyDescent="0.2">
      <c r="A500" s="90"/>
      <c r="B500" s="239"/>
      <c r="C500" s="239"/>
      <c r="D500" s="116"/>
      <c r="E500" s="116"/>
      <c r="F500" s="116"/>
      <c r="G500" s="116"/>
      <c r="H500" s="117"/>
      <c r="I500" s="117"/>
      <c r="J500" s="118"/>
      <c r="K500" s="119"/>
    </row>
    <row r="501" spans="1:15" ht="24" customHeight="1" x14ac:dyDescent="0.2">
      <c r="A501" s="1146" t="s">
        <v>196</v>
      </c>
      <c r="B501" s="1146"/>
      <c r="C501" s="1146"/>
      <c r="D501" s="1146"/>
      <c r="E501" s="1146"/>
      <c r="F501" s="1146"/>
      <c r="G501" s="1146"/>
      <c r="H501" s="1146"/>
      <c r="I501" s="1146"/>
      <c r="J501" s="1146"/>
      <c r="K501" s="1146"/>
      <c r="L501" s="738"/>
    </row>
    <row r="502" spans="1:15" ht="48.75" customHeight="1" x14ac:dyDescent="0.2">
      <c r="A502" s="133">
        <v>1</v>
      </c>
      <c r="B502" s="151" t="s">
        <v>707</v>
      </c>
      <c r="C502" s="204" t="s">
        <v>274</v>
      </c>
      <c r="D502" s="204">
        <v>1</v>
      </c>
      <c r="E502" s="204" t="s">
        <v>274</v>
      </c>
      <c r="F502" s="204">
        <v>1</v>
      </c>
      <c r="G502" s="204" t="s">
        <v>274</v>
      </c>
      <c r="H502" s="204">
        <v>179.5</v>
      </c>
      <c r="I502" s="204" t="s">
        <v>274</v>
      </c>
      <c r="J502" s="204">
        <f>SUM(H502:I502)</f>
        <v>179.5</v>
      </c>
      <c r="K502" s="204">
        <v>5</v>
      </c>
      <c r="L502" s="310" t="s">
        <v>1144</v>
      </c>
      <c r="M502" s="310"/>
      <c r="N502" s="133"/>
      <c r="O502" s="133"/>
    </row>
    <row r="503" spans="1:15" ht="20.25" customHeight="1" x14ac:dyDescent="0.2">
      <c r="A503" s="1066" t="s">
        <v>101</v>
      </c>
      <c r="B503" s="1067"/>
      <c r="C503" s="209" t="s">
        <v>274</v>
      </c>
      <c r="D503" s="209">
        <f>SUM(D502:D502)</f>
        <v>1</v>
      </c>
      <c r="E503" s="209" t="s">
        <v>274</v>
      </c>
      <c r="F503" s="209">
        <f>SUM(F502:F502)</f>
        <v>1</v>
      </c>
      <c r="G503" s="209" t="s">
        <v>274</v>
      </c>
      <c r="H503" s="209">
        <f>SUM(H502)</f>
        <v>179.5</v>
      </c>
      <c r="I503" s="209" t="s">
        <v>274</v>
      </c>
      <c r="J503" s="209">
        <f>SUM(J502)</f>
        <v>179.5</v>
      </c>
      <c r="K503" s="209">
        <v>5</v>
      </c>
      <c r="L503" s="152"/>
      <c r="M503" s="152"/>
      <c r="N503" s="209"/>
      <c r="O503" s="209"/>
    </row>
    <row r="504" spans="1:15" ht="24" customHeight="1" x14ac:dyDescent="0.2">
      <c r="A504" s="1297" t="s">
        <v>708</v>
      </c>
      <c r="B504" s="1298"/>
      <c r="C504" s="1298"/>
      <c r="D504" s="1298"/>
      <c r="E504" s="1298"/>
      <c r="F504" s="1298"/>
      <c r="G504" s="1298"/>
      <c r="H504" s="1298"/>
      <c r="I504" s="1298"/>
      <c r="J504" s="1298"/>
      <c r="K504" s="1298"/>
      <c r="L504" s="1298"/>
      <c r="M504" s="1299"/>
      <c r="N504" s="57"/>
      <c r="O504" s="57"/>
    </row>
    <row r="505" spans="1:15" ht="12" customHeight="1" x14ac:dyDescent="0.2">
      <c r="A505" s="75"/>
      <c r="B505" s="76"/>
      <c r="C505" s="76"/>
      <c r="D505" s="77"/>
      <c r="E505" s="77"/>
      <c r="F505" s="77"/>
      <c r="G505" s="77"/>
      <c r="H505" s="77"/>
      <c r="I505" s="77"/>
      <c r="K505" s="1099"/>
    </row>
    <row r="506" spans="1:15" ht="24" customHeight="1" x14ac:dyDescent="0.3">
      <c r="A506" s="61"/>
      <c r="B506" s="1189" t="s">
        <v>212</v>
      </c>
      <c r="C506" s="1189"/>
      <c r="D506" s="1190"/>
      <c r="E506" s="1190"/>
      <c r="F506" s="1190"/>
      <c r="G506" s="1190"/>
      <c r="H506" s="1190"/>
      <c r="I506" s="1190"/>
      <c r="J506" s="1190"/>
      <c r="K506" s="1099"/>
    </row>
    <row r="507" spans="1:15" ht="4.5" customHeight="1" x14ac:dyDescent="0.25">
      <c r="A507" s="62"/>
      <c r="B507" s="34"/>
      <c r="C507" s="34"/>
      <c r="D507" s="34"/>
      <c r="E507" s="34"/>
      <c r="F507" s="34"/>
      <c r="G507" s="34"/>
      <c r="H507" s="34"/>
      <c r="I507" s="34"/>
      <c r="J507" s="34"/>
      <c r="K507" s="130"/>
    </row>
    <row r="508" spans="1:15" ht="21" customHeight="1" x14ac:dyDescent="0.3">
      <c r="A508" s="61"/>
      <c r="B508" s="1113" t="s">
        <v>213</v>
      </c>
      <c r="C508" s="1113"/>
      <c r="D508" s="1092"/>
      <c r="E508" s="1092"/>
      <c r="F508" s="1092"/>
      <c r="G508" s="1092"/>
      <c r="H508" s="1092"/>
      <c r="I508" s="1092"/>
      <c r="J508" s="1092"/>
      <c r="K508" s="312"/>
    </row>
    <row r="509" spans="1:15" ht="3.75" customHeight="1" x14ac:dyDescent="0.25">
      <c r="A509" s="62"/>
      <c r="B509" s="34"/>
      <c r="C509" s="34"/>
      <c r="D509" s="34"/>
      <c r="E509" s="34"/>
      <c r="F509" s="34"/>
      <c r="G509" s="34"/>
      <c r="H509" s="34"/>
      <c r="I509" s="34"/>
      <c r="J509" s="34"/>
      <c r="K509" s="312"/>
    </row>
    <row r="510" spans="1:15" ht="31.5" customHeight="1" x14ac:dyDescent="0.2">
      <c r="A510" s="566">
        <v>1</v>
      </c>
      <c r="B510" s="551" t="s">
        <v>1297</v>
      </c>
      <c r="C510" s="132" t="s">
        <v>274</v>
      </c>
      <c r="D510" s="132">
        <v>2</v>
      </c>
      <c r="E510" s="132" t="s">
        <v>274</v>
      </c>
      <c r="F510" s="132">
        <v>1</v>
      </c>
      <c r="G510" s="596" t="s">
        <v>274</v>
      </c>
      <c r="H510" s="596">
        <v>370</v>
      </c>
      <c r="I510" s="596" t="s">
        <v>274</v>
      </c>
      <c r="J510" s="596">
        <v>370</v>
      </c>
      <c r="K510" s="132">
        <v>2</v>
      </c>
      <c r="L510" s="141" t="s">
        <v>872</v>
      </c>
      <c r="M510" s="143"/>
      <c r="N510" s="132"/>
      <c r="O510" s="132"/>
    </row>
    <row r="511" spans="1:15" ht="32.25" customHeight="1" x14ac:dyDescent="0.2">
      <c r="A511" s="566">
        <v>2</v>
      </c>
      <c r="B511" s="630" t="s">
        <v>1298</v>
      </c>
      <c r="C511" s="132" t="s">
        <v>274</v>
      </c>
      <c r="D511" s="132">
        <v>1</v>
      </c>
      <c r="E511" s="132" t="s">
        <v>274</v>
      </c>
      <c r="F511" s="132">
        <v>1</v>
      </c>
      <c r="G511" s="596" t="s">
        <v>274</v>
      </c>
      <c r="H511" s="596">
        <v>52</v>
      </c>
      <c r="I511" s="596" t="s">
        <v>274</v>
      </c>
      <c r="J511" s="596">
        <v>52</v>
      </c>
      <c r="K511" s="132">
        <v>1</v>
      </c>
      <c r="L511" s="141" t="s">
        <v>873</v>
      </c>
      <c r="M511" s="143"/>
      <c r="N511" s="132"/>
      <c r="O511" s="132"/>
    </row>
    <row r="512" spans="1:15" ht="30.75" customHeight="1" x14ac:dyDescent="0.2">
      <c r="A512" s="651">
        <v>3</v>
      </c>
      <c r="B512" s="652" t="s">
        <v>871</v>
      </c>
      <c r="C512" s="132" t="s">
        <v>274</v>
      </c>
      <c r="D512" s="132">
        <v>1</v>
      </c>
      <c r="E512" s="132" t="s">
        <v>274</v>
      </c>
      <c r="F512" s="132">
        <v>1</v>
      </c>
      <c r="G512" s="596" t="s">
        <v>274</v>
      </c>
      <c r="H512" s="596">
        <v>10</v>
      </c>
      <c r="I512" s="596" t="s">
        <v>274</v>
      </c>
      <c r="J512" s="596">
        <v>10</v>
      </c>
      <c r="K512" s="132">
        <v>1</v>
      </c>
      <c r="L512" s="143"/>
      <c r="M512" s="141" t="s">
        <v>874</v>
      </c>
      <c r="N512" s="132"/>
      <c r="O512" s="132"/>
    </row>
    <row r="513" spans="1:252" ht="21.75" customHeight="1" x14ac:dyDescent="0.25">
      <c r="A513" s="1096" t="s">
        <v>137</v>
      </c>
      <c r="B513" s="1096"/>
      <c r="C513" s="139" t="s">
        <v>274</v>
      </c>
      <c r="D513" s="513">
        <f t="shared" ref="D513:K513" si="12">SUM(D510:D512)</f>
        <v>4</v>
      </c>
      <c r="E513" s="577" t="s">
        <v>274</v>
      </c>
      <c r="F513" s="513">
        <f t="shared" si="12"/>
        <v>3</v>
      </c>
      <c r="G513" s="577" t="s">
        <v>274</v>
      </c>
      <c r="H513" s="514">
        <f t="shared" si="12"/>
        <v>432</v>
      </c>
      <c r="I513" s="577" t="s">
        <v>274</v>
      </c>
      <c r="J513" s="563">
        <f t="shared" si="12"/>
        <v>432</v>
      </c>
      <c r="K513" s="51">
        <f t="shared" si="12"/>
        <v>4</v>
      </c>
      <c r="L513" s="52"/>
    </row>
    <row r="514" spans="1:252" ht="4.5" customHeight="1" x14ac:dyDescent="0.25">
      <c r="A514" s="114"/>
      <c r="B514" s="115"/>
      <c r="C514" s="115"/>
      <c r="D514" s="116"/>
      <c r="E514" s="122"/>
      <c r="F514" s="116"/>
      <c r="G514" s="122"/>
      <c r="H514" s="117"/>
      <c r="I514" s="122"/>
      <c r="J514" s="118"/>
      <c r="K514" s="119"/>
      <c r="L514" s="52"/>
    </row>
    <row r="515" spans="1:252" s="1300" customFormat="1" ht="24" customHeight="1" x14ac:dyDescent="0.2">
      <c r="A515" s="1300" t="s">
        <v>750</v>
      </c>
      <c r="B515" s="1137"/>
      <c r="C515" s="1137"/>
      <c r="D515" s="1137"/>
      <c r="E515" s="1137"/>
      <c r="F515" s="1137"/>
      <c r="G515" s="1137"/>
      <c r="H515" s="1137"/>
      <c r="I515" s="1137"/>
      <c r="J515" s="1137"/>
      <c r="K515" s="1137"/>
      <c r="L515" s="1137"/>
      <c r="M515" s="1137"/>
      <c r="N515" s="1137"/>
      <c r="O515" s="1137"/>
      <c r="P515" s="1137"/>
      <c r="Q515" s="1137"/>
      <c r="R515" s="1137"/>
      <c r="S515" s="1137"/>
      <c r="T515" s="1137"/>
      <c r="U515" s="1137"/>
      <c r="V515" s="1137"/>
      <c r="W515" s="1137"/>
      <c r="X515" s="1137"/>
      <c r="Y515" s="1137"/>
      <c r="Z515" s="1137"/>
      <c r="AA515" s="1137"/>
      <c r="AB515" s="1137"/>
      <c r="AC515" s="1137"/>
      <c r="AD515" s="1137"/>
      <c r="AE515" s="1137"/>
      <c r="AF515" s="1137"/>
      <c r="AG515" s="1137"/>
      <c r="AH515" s="1137"/>
      <c r="AI515" s="1137"/>
      <c r="AJ515" s="1137"/>
      <c r="AK515" s="1137"/>
      <c r="AL515" s="1137"/>
      <c r="AM515" s="1137"/>
      <c r="AN515" s="1137"/>
      <c r="AO515" s="1137"/>
      <c r="AP515" s="1137"/>
      <c r="AQ515" s="1137"/>
      <c r="AR515" s="1137"/>
      <c r="AS515" s="1137"/>
      <c r="AT515" s="1137"/>
      <c r="AU515" s="1137"/>
      <c r="AV515" s="1137"/>
      <c r="AW515" s="1137"/>
      <c r="AX515" s="1137"/>
      <c r="AY515" s="1137"/>
      <c r="AZ515" s="1137"/>
      <c r="BA515" s="1137"/>
      <c r="BB515" s="1137"/>
      <c r="BC515" s="1137"/>
      <c r="BD515" s="1137"/>
      <c r="BE515" s="1137"/>
      <c r="BF515" s="1137"/>
      <c r="BG515" s="1137"/>
      <c r="BH515" s="1137"/>
      <c r="BI515" s="1137"/>
      <c r="BJ515" s="1137"/>
      <c r="BK515" s="1137"/>
      <c r="BL515" s="1137"/>
      <c r="BM515" s="1137"/>
      <c r="BN515" s="1137"/>
      <c r="BO515" s="1137"/>
      <c r="BP515" s="1137"/>
      <c r="BQ515" s="1137"/>
      <c r="BR515" s="1137"/>
      <c r="BS515" s="1137"/>
      <c r="BT515" s="1137"/>
      <c r="BU515" s="1137"/>
      <c r="BV515" s="1137"/>
      <c r="BW515" s="1137"/>
      <c r="BX515" s="1137"/>
      <c r="BY515" s="1137"/>
      <c r="BZ515" s="1137"/>
      <c r="CA515" s="1137"/>
      <c r="CB515" s="1137"/>
      <c r="CC515" s="1137"/>
      <c r="CD515" s="1137"/>
      <c r="CE515" s="1137"/>
      <c r="CF515" s="1137"/>
      <c r="CG515" s="1137"/>
      <c r="CH515" s="1137"/>
      <c r="CI515" s="1137"/>
      <c r="CJ515" s="1137"/>
      <c r="CK515" s="1137"/>
      <c r="CL515" s="1137"/>
      <c r="CM515" s="1137"/>
      <c r="CN515" s="1137"/>
      <c r="CO515" s="1137"/>
      <c r="CP515" s="1137"/>
      <c r="CQ515" s="1137"/>
      <c r="CR515" s="1137"/>
      <c r="CS515" s="1137"/>
      <c r="CT515" s="1137"/>
      <c r="CU515" s="1137"/>
      <c r="CV515" s="1137"/>
      <c r="CW515" s="1137"/>
      <c r="CX515" s="1137"/>
      <c r="CY515" s="1137"/>
      <c r="CZ515" s="1137"/>
      <c r="DA515" s="1137"/>
      <c r="DB515" s="1137"/>
      <c r="DC515" s="1137"/>
      <c r="DD515" s="1137"/>
      <c r="DE515" s="1137"/>
      <c r="DF515" s="1137"/>
      <c r="DG515" s="1137"/>
      <c r="DH515" s="1137"/>
      <c r="DI515" s="1137"/>
      <c r="DJ515" s="1137"/>
      <c r="DK515" s="1137"/>
      <c r="DL515" s="1137"/>
      <c r="DM515" s="1137"/>
      <c r="DN515" s="1137"/>
      <c r="DO515" s="1137"/>
      <c r="DP515" s="1137"/>
      <c r="DQ515" s="1137"/>
      <c r="DR515" s="1137"/>
      <c r="DS515" s="1137"/>
      <c r="DT515" s="1137"/>
      <c r="DU515" s="1137"/>
      <c r="DV515" s="1137"/>
      <c r="DW515" s="1137"/>
      <c r="DX515" s="1137"/>
      <c r="DY515" s="1137"/>
      <c r="DZ515" s="1137"/>
      <c r="EA515" s="1137"/>
      <c r="EB515" s="1137"/>
      <c r="EC515" s="1137"/>
      <c r="ED515" s="1137"/>
      <c r="EE515" s="1137"/>
      <c r="EF515" s="1137"/>
      <c r="EG515" s="1137"/>
      <c r="EH515" s="1137"/>
      <c r="EI515" s="1137"/>
      <c r="EJ515" s="1137"/>
      <c r="EK515" s="1137"/>
      <c r="EL515" s="1137"/>
      <c r="EM515" s="1137"/>
      <c r="EN515" s="1137"/>
      <c r="EO515" s="1137"/>
      <c r="EP515" s="1137"/>
      <c r="EQ515" s="1137"/>
      <c r="ER515" s="1137"/>
      <c r="ES515" s="1137"/>
      <c r="ET515" s="1137"/>
      <c r="EU515" s="1137"/>
      <c r="EV515" s="1137"/>
      <c r="EW515" s="1137"/>
      <c r="EX515" s="1137"/>
      <c r="EY515" s="1137"/>
      <c r="EZ515" s="1137"/>
      <c r="FA515" s="1137"/>
      <c r="FB515" s="1137"/>
      <c r="FC515" s="1137"/>
      <c r="FD515" s="1137"/>
      <c r="FE515" s="1137"/>
      <c r="FF515" s="1137"/>
      <c r="FG515" s="1137"/>
      <c r="FH515" s="1137"/>
      <c r="FI515" s="1137"/>
      <c r="FJ515" s="1137"/>
      <c r="FK515" s="1137"/>
      <c r="FL515" s="1137"/>
      <c r="FM515" s="1137"/>
      <c r="FN515" s="1137"/>
      <c r="FO515" s="1137"/>
      <c r="FP515" s="1137"/>
      <c r="FQ515" s="1137"/>
      <c r="FR515" s="1137"/>
      <c r="FS515" s="1137"/>
      <c r="FT515" s="1137"/>
      <c r="FU515" s="1137"/>
      <c r="FV515" s="1137"/>
      <c r="FW515" s="1137"/>
      <c r="FX515" s="1137"/>
      <c r="FY515" s="1137"/>
      <c r="FZ515" s="1137"/>
      <c r="GA515" s="1137"/>
      <c r="GB515" s="1137"/>
      <c r="GC515" s="1137"/>
      <c r="GD515" s="1137"/>
      <c r="GE515" s="1137"/>
      <c r="GF515" s="1137"/>
      <c r="GG515" s="1137"/>
      <c r="GH515" s="1137"/>
      <c r="GI515" s="1137"/>
      <c r="GJ515" s="1137"/>
      <c r="GK515" s="1137"/>
      <c r="GL515" s="1137"/>
      <c r="GM515" s="1137"/>
      <c r="GN515" s="1137"/>
      <c r="GO515" s="1137"/>
      <c r="GP515" s="1137"/>
      <c r="GQ515" s="1137"/>
      <c r="GR515" s="1137"/>
      <c r="GS515" s="1137"/>
      <c r="GT515" s="1137"/>
      <c r="GU515" s="1137"/>
      <c r="GV515" s="1137"/>
      <c r="GW515" s="1137"/>
      <c r="GX515" s="1137"/>
      <c r="GY515" s="1137"/>
      <c r="GZ515" s="1137"/>
      <c r="HA515" s="1137"/>
      <c r="HB515" s="1137"/>
      <c r="HC515" s="1137"/>
      <c r="HD515" s="1137"/>
      <c r="HE515" s="1137"/>
      <c r="HF515" s="1137"/>
      <c r="HG515" s="1137"/>
      <c r="HH515" s="1137"/>
      <c r="HI515" s="1137"/>
      <c r="HJ515" s="1137"/>
      <c r="HK515" s="1137"/>
      <c r="HL515" s="1137"/>
      <c r="HM515" s="1137"/>
      <c r="HN515" s="1137"/>
      <c r="HO515" s="1137"/>
      <c r="HP515" s="1137"/>
      <c r="HQ515" s="1137"/>
      <c r="HR515" s="1137"/>
      <c r="HS515" s="1137"/>
      <c r="HT515" s="1137"/>
      <c r="HU515" s="1137"/>
      <c r="HV515" s="1137"/>
      <c r="HW515" s="1137"/>
      <c r="HX515" s="1137"/>
      <c r="HY515" s="1137"/>
      <c r="HZ515" s="1137"/>
      <c r="IA515" s="1137"/>
      <c r="IB515" s="1137"/>
      <c r="IC515" s="1137"/>
      <c r="ID515" s="1137"/>
      <c r="IE515" s="1137"/>
      <c r="IF515" s="1137"/>
      <c r="IG515" s="1137"/>
      <c r="IH515" s="1137"/>
      <c r="II515" s="1137"/>
      <c r="IJ515" s="1137"/>
      <c r="IK515" s="1137"/>
      <c r="IL515" s="1137"/>
      <c r="IM515" s="1137"/>
      <c r="IN515" s="1137"/>
      <c r="IO515" s="1137"/>
      <c r="IP515" s="1137"/>
      <c r="IQ515" s="1137"/>
      <c r="IR515" s="1137"/>
    </row>
    <row r="516" spans="1:252" ht="64.5" customHeight="1" x14ac:dyDescent="0.2">
      <c r="A516" s="204">
        <v>1</v>
      </c>
      <c r="B516" s="151" t="s">
        <v>124</v>
      </c>
      <c r="C516" s="338" t="s">
        <v>274</v>
      </c>
      <c r="D516" s="338" t="s">
        <v>274</v>
      </c>
      <c r="E516" s="338" t="s">
        <v>274</v>
      </c>
      <c r="F516" s="338">
        <v>2</v>
      </c>
      <c r="G516" s="338" t="s">
        <v>274</v>
      </c>
      <c r="H516" s="473">
        <v>7500.6</v>
      </c>
      <c r="I516" s="338" t="s">
        <v>274</v>
      </c>
      <c r="J516" s="473">
        <v>7500.6</v>
      </c>
      <c r="K516" s="338">
        <v>2</v>
      </c>
      <c r="L516" s="310" t="s">
        <v>930</v>
      </c>
      <c r="M516" s="152"/>
      <c r="N516" s="152"/>
      <c r="O516" s="209"/>
    </row>
    <row r="517" spans="1:252" ht="21.75" customHeight="1" x14ac:dyDescent="0.2">
      <c r="A517" s="1149" t="s">
        <v>137</v>
      </c>
      <c r="B517" s="1149"/>
      <c r="C517" s="577" t="s">
        <v>274</v>
      </c>
      <c r="D517" s="577" t="s">
        <v>274</v>
      </c>
      <c r="E517" s="577" t="s">
        <v>274</v>
      </c>
      <c r="F517" s="577">
        <v>2</v>
      </c>
      <c r="G517" s="577" t="s">
        <v>274</v>
      </c>
      <c r="H517" s="489">
        <v>7500.06</v>
      </c>
      <c r="I517" s="577" t="s">
        <v>274</v>
      </c>
      <c r="J517" s="489">
        <v>7500.06</v>
      </c>
      <c r="K517" s="577">
        <v>2</v>
      </c>
      <c r="L517" s="310"/>
      <c r="M517" s="310"/>
      <c r="N517" s="310"/>
      <c r="O517" s="133"/>
    </row>
    <row r="518" spans="1:252" ht="4.5" customHeight="1" x14ac:dyDescent="0.25">
      <c r="A518" s="61"/>
      <c r="K518" s="312"/>
    </row>
    <row r="519" spans="1:252" ht="24" customHeight="1" x14ac:dyDescent="0.3">
      <c r="A519" s="1097" t="s">
        <v>191</v>
      </c>
      <c r="B519" s="1094"/>
      <c r="C519" s="1094"/>
      <c r="D519" s="1094"/>
      <c r="E519" s="1094"/>
      <c r="F519" s="1094"/>
      <c r="G519" s="1094"/>
      <c r="H519" s="1094"/>
      <c r="I519" s="1094"/>
      <c r="J519" s="1094"/>
      <c r="K519" s="312"/>
    </row>
    <row r="520" spans="1:252" ht="6" customHeight="1" x14ac:dyDescent="0.25">
      <c r="A520" s="61"/>
      <c r="K520" s="312"/>
    </row>
    <row r="521" spans="1:252" ht="44.25" customHeight="1" x14ac:dyDescent="0.25">
      <c r="A521" s="50">
        <v>1</v>
      </c>
      <c r="B521" s="204" t="s">
        <v>1152</v>
      </c>
      <c r="C521" s="338" t="s">
        <v>274</v>
      </c>
      <c r="D521" s="338">
        <v>1</v>
      </c>
      <c r="E521" s="338" t="s">
        <v>274</v>
      </c>
      <c r="F521" s="111">
        <v>1</v>
      </c>
      <c r="G521" s="338" t="s">
        <v>274</v>
      </c>
      <c r="H521" s="576">
        <v>110</v>
      </c>
      <c r="I521" s="338" t="s">
        <v>274</v>
      </c>
      <c r="J521" s="612">
        <f>SUM(G521:I521)</f>
        <v>110</v>
      </c>
      <c r="K521" s="111">
        <v>1</v>
      </c>
      <c r="L521" s="384"/>
      <c r="M521" s="351" t="s">
        <v>307</v>
      </c>
      <c r="N521" s="240"/>
      <c r="O521" s="120"/>
    </row>
    <row r="522" spans="1:252" ht="21" customHeight="1" x14ac:dyDescent="0.2">
      <c r="A522" s="1096" t="s">
        <v>137</v>
      </c>
      <c r="B522" s="1096"/>
      <c r="C522" s="213" t="s">
        <v>274</v>
      </c>
      <c r="D522" s="51">
        <f>SUM(D521:D521)</f>
        <v>1</v>
      </c>
      <c r="E522" s="577" t="s">
        <v>274</v>
      </c>
      <c r="F522" s="51">
        <f>SUM(F521:F521)</f>
        <v>1</v>
      </c>
      <c r="G522" s="577" t="s">
        <v>274</v>
      </c>
      <c r="H522" s="639">
        <f>SUM(H521:H521)</f>
        <v>110</v>
      </c>
      <c r="I522" s="577" t="s">
        <v>274</v>
      </c>
      <c r="J522" s="563">
        <f>SUM(J521:J521)</f>
        <v>110</v>
      </c>
      <c r="K522" s="51">
        <f>SUM(K521:K521)</f>
        <v>1</v>
      </c>
    </row>
    <row r="523" spans="1:252" ht="3" customHeight="1" x14ac:dyDescent="0.3">
      <c r="A523" s="76"/>
      <c r="B523" s="76"/>
      <c r="C523" s="76"/>
      <c r="D523" s="315"/>
      <c r="E523" s="315"/>
      <c r="F523" s="315"/>
      <c r="G523" s="36"/>
      <c r="H523" s="36"/>
      <c r="I523" s="36"/>
      <c r="J523" s="36"/>
      <c r="K523" s="315"/>
    </row>
    <row r="524" spans="1:252" ht="24" customHeight="1" x14ac:dyDescent="0.3">
      <c r="A524" s="61"/>
      <c r="B524" s="1114" t="s">
        <v>214</v>
      </c>
      <c r="C524" s="1114"/>
      <c r="D524" s="1114"/>
      <c r="E524" s="1114"/>
      <c r="F524" s="1114"/>
      <c r="G524" s="1114"/>
      <c r="H524" s="1114"/>
      <c r="I524" s="1114"/>
      <c r="J524" s="1114"/>
      <c r="K524" s="70"/>
    </row>
    <row r="525" spans="1:252" ht="4.5" customHeight="1" x14ac:dyDescent="0.25">
      <c r="A525" s="61"/>
      <c r="K525" s="70"/>
    </row>
    <row r="526" spans="1:252" ht="24" customHeight="1" x14ac:dyDescent="0.2">
      <c r="A526" s="1066" t="s">
        <v>221</v>
      </c>
      <c r="B526" s="1169"/>
      <c r="C526" s="1169"/>
      <c r="D526" s="1169"/>
      <c r="E526" s="1169"/>
      <c r="F526" s="1169"/>
      <c r="G526" s="1169"/>
      <c r="H526" s="1169"/>
      <c r="I526" s="1169"/>
      <c r="J526" s="1169"/>
      <c r="K526" s="1067"/>
    </row>
    <row r="527" spans="1:252" ht="28.5" customHeight="1" x14ac:dyDescent="0.2">
      <c r="A527" s="495">
        <v>1</v>
      </c>
      <c r="B527" s="530" t="s">
        <v>1330</v>
      </c>
      <c r="C527" s="201" t="s">
        <v>274</v>
      </c>
      <c r="D527" s="327">
        <v>1</v>
      </c>
      <c r="E527" s="201" t="s">
        <v>274</v>
      </c>
      <c r="F527" s="201" t="s">
        <v>274</v>
      </c>
      <c r="G527" s="201" t="s">
        <v>274</v>
      </c>
      <c r="H527" s="201" t="s">
        <v>274</v>
      </c>
      <c r="I527" s="108">
        <v>7</v>
      </c>
      <c r="J527" s="108">
        <f>I527</f>
        <v>7</v>
      </c>
      <c r="K527" s="327">
        <v>1</v>
      </c>
      <c r="L527" s="202" t="s">
        <v>377</v>
      </c>
      <c r="M527" s="108"/>
      <c r="N527" s="108" t="s">
        <v>1329</v>
      </c>
      <c r="O527" s="109"/>
    </row>
    <row r="528" spans="1:252" ht="24.75" customHeight="1" x14ac:dyDescent="0.2">
      <c r="A528" s="1191" t="s">
        <v>101</v>
      </c>
      <c r="B528" s="1244"/>
      <c r="C528" s="497" t="s">
        <v>274</v>
      </c>
      <c r="D528" s="496">
        <f>SUM(D527)</f>
        <v>1</v>
      </c>
      <c r="E528" s="497" t="s">
        <v>274</v>
      </c>
      <c r="F528" s="497" t="s">
        <v>274</v>
      </c>
      <c r="G528" s="497" t="s">
        <v>274</v>
      </c>
      <c r="H528" s="497" t="s">
        <v>274</v>
      </c>
      <c r="I528" s="498">
        <f>SUM(I527)</f>
        <v>7</v>
      </c>
      <c r="J528" s="498">
        <f>SUM(J527)</f>
        <v>7</v>
      </c>
      <c r="K528" s="496">
        <f>SUM(K527)</f>
        <v>1</v>
      </c>
    </row>
    <row r="529" spans="1:15" ht="3.75" customHeight="1" x14ac:dyDescent="0.2">
      <c r="A529" s="61"/>
      <c r="K529" s="1132"/>
    </row>
    <row r="530" spans="1:15" ht="24" customHeight="1" x14ac:dyDescent="0.3">
      <c r="A530" s="1097" t="s">
        <v>215</v>
      </c>
      <c r="B530" s="1095"/>
      <c r="C530" s="1095"/>
      <c r="D530" s="1095"/>
      <c r="E530" s="1095"/>
      <c r="F530" s="1095"/>
      <c r="G530" s="1095"/>
      <c r="H530" s="1095"/>
      <c r="I530" s="1095"/>
      <c r="J530" s="1095"/>
      <c r="K530" s="1132"/>
    </row>
    <row r="531" spans="1:15" ht="3.75" customHeight="1" x14ac:dyDescent="0.2">
      <c r="A531" s="62"/>
      <c r="B531" s="34"/>
      <c r="C531" s="34"/>
      <c r="D531" s="34"/>
      <c r="E531" s="34"/>
      <c r="F531" s="34"/>
      <c r="G531" s="34"/>
      <c r="H531" s="34"/>
      <c r="I531" s="34"/>
      <c r="J531" s="34"/>
      <c r="K531" s="1133"/>
    </row>
    <row r="532" spans="1:15" ht="49.5" customHeight="1" x14ac:dyDescent="0.2">
      <c r="A532" s="133">
        <v>1</v>
      </c>
      <c r="B532" s="471" t="s">
        <v>480</v>
      </c>
      <c r="C532" s="204" t="s">
        <v>274</v>
      </c>
      <c r="D532" s="204">
        <v>46</v>
      </c>
      <c r="E532" s="204">
        <v>4606</v>
      </c>
      <c r="F532" s="204" t="s">
        <v>274</v>
      </c>
      <c r="G532" s="473">
        <v>1294</v>
      </c>
      <c r="H532" s="473" t="s">
        <v>274</v>
      </c>
      <c r="I532" s="473" t="s">
        <v>274</v>
      </c>
      <c r="J532" s="473">
        <v>1294</v>
      </c>
      <c r="K532" s="204">
        <v>2</v>
      </c>
      <c r="L532" s="310"/>
      <c r="M532" s="310" t="s">
        <v>481</v>
      </c>
      <c r="N532" s="177"/>
      <c r="O532" s="177"/>
    </row>
    <row r="533" spans="1:15" ht="75" customHeight="1" x14ac:dyDescent="0.2">
      <c r="A533" s="133">
        <v>2</v>
      </c>
      <c r="B533" s="133" t="s">
        <v>477</v>
      </c>
      <c r="C533" s="204" t="s">
        <v>274</v>
      </c>
      <c r="D533" s="204">
        <v>55</v>
      </c>
      <c r="E533" s="204">
        <v>1228</v>
      </c>
      <c r="F533" s="204">
        <v>4</v>
      </c>
      <c r="G533" s="473">
        <v>426.17</v>
      </c>
      <c r="H533" s="473">
        <v>88.6</v>
      </c>
      <c r="I533" s="473" t="s">
        <v>274</v>
      </c>
      <c r="J533" s="473">
        <v>514.77</v>
      </c>
      <c r="K533" s="204">
        <v>4</v>
      </c>
      <c r="L533" s="310"/>
      <c r="M533" s="310" t="s">
        <v>482</v>
      </c>
      <c r="N533" s="177"/>
      <c r="O533" s="177"/>
    </row>
    <row r="534" spans="1:15" ht="42" customHeight="1" x14ac:dyDescent="0.2">
      <c r="A534" s="133">
        <v>3</v>
      </c>
      <c r="B534" s="133" t="s">
        <v>479</v>
      </c>
      <c r="C534" s="204" t="s">
        <v>274</v>
      </c>
      <c r="D534" s="204">
        <v>43</v>
      </c>
      <c r="E534" s="204">
        <v>527</v>
      </c>
      <c r="F534" s="204" t="s">
        <v>274</v>
      </c>
      <c r="G534" s="473">
        <v>251.21</v>
      </c>
      <c r="H534" s="473" t="s">
        <v>274</v>
      </c>
      <c r="I534" s="473" t="s">
        <v>274</v>
      </c>
      <c r="J534" s="473">
        <v>251.21</v>
      </c>
      <c r="K534" s="204">
        <v>2</v>
      </c>
      <c r="L534" s="310"/>
      <c r="M534" s="310" t="s">
        <v>483</v>
      </c>
      <c r="N534" s="177"/>
      <c r="O534" s="177"/>
    </row>
    <row r="535" spans="1:15" ht="20.25" customHeight="1" x14ac:dyDescent="0.2">
      <c r="A535" s="133">
        <v>4</v>
      </c>
      <c r="B535" s="133" t="s">
        <v>478</v>
      </c>
      <c r="C535" s="204" t="s">
        <v>274</v>
      </c>
      <c r="D535" s="204">
        <v>14</v>
      </c>
      <c r="E535" s="204">
        <v>964</v>
      </c>
      <c r="F535" s="204" t="s">
        <v>274</v>
      </c>
      <c r="G535" s="473">
        <v>43.5</v>
      </c>
      <c r="H535" s="473" t="s">
        <v>274</v>
      </c>
      <c r="I535" s="473" t="s">
        <v>274</v>
      </c>
      <c r="J535" s="473">
        <v>43.5</v>
      </c>
      <c r="K535" s="204">
        <v>1</v>
      </c>
      <c r="L535" s="310"/>
      <c r="M535" s="310" t="s">
        <v>308</v>
      </c>
      <c r="N535" s="177"/>
      <c r="O535" s="177"/>
    </row>
    <row r="536" spans="1:15" ht="16.5" customHeight="1" x14ac:dyDescent="0.2">
      <c r="A536" s="133">
        <v>5</v>
      </c>
      <c r="B536" s="209" t="s">
        <v>278</v>
      </c>
      <c r="C536" s="204" t="s">
        <v>274</v>
      </c>
      <c r="D536" s="204">
        <v>5</v>
      </c>
      <c r="E536" s="204">
        <v>301</v>
      </c>
      <c r="F536" s="204" t="s">
        <v>274</v>
      </c>
      <c r="G536" s="473">
        <v>109</v>
      </c>
      <c r="H536" s="473" t="s">
        <v>274</v>
      </c>
      <c r="I536" s="473" t="s">
        <v>274</v>
      </c>
      <c r="J536" s="473">
        <v>109</v>
      </c>
      <c r="K536" s="204">
        <v>1</v>
      </c>
      <c r="L536" s="310"/>
      <c r="M536" s="310" t="s">
        <v>309</v>
      </c>
      <c r="N536" s="177"/>
      <c r="O536" s="177"/>
    </row>
    <row r="537" spans="1:15" ht="21.75" customHeight="1" x14ac:dyDescent="0.2">
      <c r="A537" s="1141" t="s">
        <v>137</v>
      </c>
      <c r="B537" s="1142"/>
      <c r="C537" s="209" t="s">
        <v>274</v>
      </c>
      <c r="D537" s="513">
        <v>163</v>
      </c>
      <c r="E537" s="513">
        <v>7626</v>
      </c>
      <c r="F537" s="513">
        <v>4</v>
      </c>
      <c r="G537" s="513">
        <v>2123.88</v>
      </c>
      <c r="H537" s="513">
        <v>88.6</v>
      </c>
      <c r="I537" s="513" t="s">
        <v>274</v>
      </c>
      <c r="J537" s="513">
        <v>2212.48</v>
      </c>
      <c r="K537" s="513">
        <v>10</v>
      </c>
    </row>
    <row r="538" spans="1:15" ht="3.75" customHeight="1" x14ac:dyDescent="0.25">
      <c r="A538" s="59"/>
      <c r="B538" s="316"/>
      <c r="C538" s="316"/>
      <c r="D538" s="316"/>
      <c r="E538" s="316"/>
      <c r="F538" s="316"/>
      <c r="G538" s="316"/>
      <c r="H538" s="316"/>
      <c r="I538" s="316"/>
      <c r="J538" s="316"/>
      <c r="K538" s="294"/>
    </row>
    <row r="539" spans="1:15" ht="24" customHeight="1" x14ac:dyDescent="0.3">
      <c r="A539" s="61"/>
      <c r="B539" s="1094" t="s">
        <v>216</v>
      </c>
      <c r="C539" s="1094"/>
      <c r="D539" s="1095"/>
      <c r="E539" s="1095"/>
      <c r="F539" s="1095"/>
      <c r="G539" s="1095"/>
      <c r="H539" s="1095"/>
      <c r="I539" s="1095"/>
      <c r="J539" s="1095"/>
      <c r="K539" s="312"/>
    </row>
    <row r="540" spans="1:15" ht="3.75" customHeight="1" x14ac:dyDescent="0.25">
      <c r="A540" s="62"/>
      <c r="B540" s="34"/>
      <c r="C540" s="34"/>
      <c r="D540" s="34"/>
      <c r="E540" s="34"/>
      <c r="F540" s="34"/>
      <c r="G540" s="34"/>
      <c r="H540" s="34"/>
      <c r="I540" s="34"/>
      <c r="J540" s="34"/>
      <c r="K540" s="130"/>
    </row>
    <row r="541" spans="1:15" ht="273" customHeight="1" x14ac:dyDescent="0.25">
      <c r="A541" s="168">
        <v>1</v>
      </c>
      <c r="B541" s="611" t="s">
        <v>499</v>
      </c>
      <c r="C541" s="338" t="s">
        <v>274</v>
      </c>
      <c r="D541" s="168">
        <v>14</v>
      </c>
      <c r="E541" s="168">
        <v>66</v>
      </c>
      <c r="F541" s="338" t="s">
        <v>274</v>
      </c>
      <c r="G541" s="604">
        <v>4.8099999999999996</v>
      </c>
      <c r="H541" s="338" t="s">
        <v>274</v>
      </c>
      <c r="I541" s="338" t="s">
        <v>274</v>
      </c>
      <c r="J541" s="605">
        <f>SUM(G541:I541)</f>
        <v>4.8099999999999996</v>
      </c>
      <c r="K541" s="111">
        <v>66</v>
      </c>
      <c r="L541" s="111"/>
      <c r="M541" s="47" t="s">
        <v>503</v>
      </c>
      <c r="N541" s="47"/>
      <c r="O541" s="120"/>
    </row>
    <row r="542" spans="1:15" ht="18.75" customHeight="1" x14ac:dyDescent="0.25">
      <c r="A542" s="204">
        <v>2</v>
      </c>
      <c r="B542" s="204" t="s">
        <v>500</v>
      </c>
      <c r="C542" s="338" t="s">
        <v>274</v>
      </c>
      <c r="D542" s="204">
        <v>16</v>
      </c>
      <c r="E542" s="204">
        <v>52</v>
      </c>
      <c r="F542" s="338" t="s">
        <v>274</v>
      </c>
      <c r="G542" s="575">
        <v>8.0340000000000007</v>
      </c>
      <c r="H542" s="338" t="s">
        <v>274</v>
      </c>
      <c r="I542" s="338" t="s">
        <v>274</v>
      </c>
      <c r="J542" s="612">
        <f>SUM(G542:I542)</f>
        <v>8.0340000000000007</v>
      </c>
      <c r="K542" s="111">
        <v>52</v>
      </c>
      <c r="L542" s="204" t="s">
        <v>497</v>
      </c>
      <c r="M542" s="47" t="s">
        <v>310</v>
      </c>
      <c r="N542" s="47" t="s">
        <v>498</v>
      </c>
      <c r="O542" s="120"/>
    </row>
    <row r="543" spans="1:15" ht="32.25" customHeight="1" x14ac:dyDescent="0.25">
      <c r="A543" s="204">
        <v>3</v>
      </c>
      <c r="B543" s="151" t="s">
        <v>501</v>
      </c>
      <c r="C543" s="338" t="s">
        <v>274</v>
      </c>
      <c r="D543" s="204">
        <v>2</v>
      </c>
      <c r="E543" s="204">
        <v>9</v>
      </c>
      <c r="F543" s="338" t="s">
        <v>274</v>
      </c>
      <c r="G543" s="575">
        <v>0.67</v>
      </c>
      <c r="H543" s="338" t="s">
        <v>274</v>
      </c>
      <c r="I543" s="338" t="s">
        <v>274</v>
      </c>
      <c r="J543" s="612">
        <f>SUM(G543:I543)</f>
        <v>0.67</v>
      </c>
      <c r="K543" s="111">
        <v>9</v>
      </c>
      <c r="L543" s="111"/>
      <c r="M543" s="47" t="s">
        <v>311</v>
      </c>
      <c r="N543" s="47"/>
      <c r="O543" s="120"/>
    </row>
    <row r="544" spans="1:15" ht="32.25" customHeight="1" x14ac:dyDescent="0.25">
      <c r="A544" s="204">
        <v>4</v>
      </c>
      <c r="B544" s="151" t="s">
        <v>502</v>
      </c>
      <c r="C544" s="338" t="s">
        <v>274</v>
      </c>
      <c r="D544" s="204">
        <v>3</v>
      </c>
      <c r="E544" s="204">
        <v>23</v>
      </c>
      <c r="F544" s="338" t="s">
        <v>274</v>
      </c>
      <c r="G544" s="575">
        <v>2.09</v>
      </c>
      <c r="H544" s="338" t="s">
        <v>274</v>
      </c>
      <c r="I544" s="338" t="s">
        <v>274</v>
      </c>
      <c r="J544" s="612">
        <f>SUM(G544:I544)</f>
        <v>2.09</v>
      </c>
      <c r="K544" s="111">
        <v>23</v>
      </c>
      <c r="L544" s="111"/>
      <c r="M544" s="47" t="s">
        <v>312</v>
      </c>
      <c r="N544" s="47"/>
      <c r="O544" s="120"/>
    </row>
    <row r="545" spans="1:15" ht="19.5" customHeight="1" x14ac:dyDescent="0.2">
      <c r="A545" s="204"/>
      <c r="B545" s="469" t="s">
        <v>101</v>
      </c>
      <c r="C545" s="475" t="s">
        <v>274</v>
      </c>
      <c r="D545" s="613">
        <f>SUM(D541:D544)</f>
        <v>35</v>
      </c>
      <c r="E545" s="613">
        <f>SUM(E541:E544)</f>
        <v>150</v>
      </c>
      <c r="F545" s="477" t="s">
        <v>274</v>
      </c>
      <c r="G545" s="602">
        <v>15.603999999999999</v>
      </c>
      <c r="H545" s="477" t="s">
        <v>274</v>
      </c>
      <c r="I545" s="477" t="s">
        <v>274</v>
      </c>
      <c r="J545" s="614">
        <v>15.603999999999999</v>
      </c>
      <c r="K545" s="68">
        <f>SUM(K541:K544)</f>
        <v>150</v>
      </c>
      <c r="L545" s="47"/>
      <c r="M545" s="47"/>
      <c r="N545" s="47"/>
      <c r="O545" s="47"/>
    </row>
    <row r="546" spans="1:15" ht="7.5" customHeight="1" x14ac:dyDescent="0.25">
      <c r="A546" s="61"/>
      <c r="K546" s="312"/>
    </row>
    <row r="547" spans="1:15" ht="24" customHeight="1" x14ac:dyDescent="0.3">
      <c r="A547" s="61"/>
      <c r="B547" s="1113" t="s">
        <v>213</v>
      </c>
      <c r="C547" s="1113"/>
      <c r="D547" s="1092"/>
      <c r="E547" s="1092"/>
      <c r="F547" s="1092"/>
      <c r="G547" s="1092"/>
      <c r="H547" s="1092"/>
      <c r="I547" s="1092"/>
      <c r="J547" s="1092"/>
      <c r="K547" s="312"/>
    </row>
    <row r="548" spans="1:15" ht="5.25" customHeight="1" x14ac:dyDescent="0.25">
      <c r="A548" s="62"/>
      <c r="B548" s="34"/>
      <c r="C548" s="34"/>
      <c r="D548" s="34"/>
      <c r="E548" s="34"/>
      <c r="F548" s="34"/>
      <c r="G548" s="34"/>
      <c r="H548" s="34"/>
      <c r="I548" s="34"/>
      <c r="J548" s="34"/>
      <c r="K548" s="312"/>
    </row>
    <row r="549" spans="1:15" ht="31.5" customHeight="1" x14ac:dyDescent="0.2">
      <c r="A549" s="50">
        <v>1</v>
      </c>
      <c r="B549" s="630" t="s">
        <v>1299</v>
      </c>
      <c r="C549" s="132" t="s">
        <v>274</v>
      </c>
      <c r="D549" s="132">
        <v>1</v>
      </c>
      <c r="E549" s="132" t="s">
        <v>274</v>
      </c>
      <c r="F549" s="132">
        <v>1</v>
      </c>
      <c r="G549" s="132" t="s">
        <v>274</v>
      </c>
      <c r="H549" s="132">
        <v>77.55</v>
      </c>
      <c r="I549" s="132" t="s">
        <v>274</v>
      </c>
      <c r="J549" s="132">
        <v>77.55</v>
      </c>
      <c r="K549" s="132">
        <v>1</v>
      </c>
      <c r="L549" s="141" t="s">
        <v>863</v>
      </c>
      <c r="M549" s="317"/>
      <c r="N549" s="132"/>
      <c r="O549" s="132"/>
    </row>
    <row r="550" spans="1:15" ht="30.75" customHeight="1" x14ac:dyDescent="0.2">
      <c r="A550" s="566">
        <v>2</v>
      </c>
      <c r="B550" s="551" t="s">
        <v>1300</v>
      </c>
      <c r="C550" s="132" t="s">
        <v>274</v>
      </c>
      <c r="D550" s="207">
        <v>1</v>
      </c>
      <c r="E550" s="207">
        <v>1</v>
      </c>
      <c r="F550" s="132" t="s">
        <v>274</v>
      </c>
      <c r="G550" s="207">
        <v>0.15</v>
      </c>
      <c r="H550" s="132" t="s">
        <v>274</v>
      </c>
      <c r="I550" s="132" t="s">
        <v>274</v>
      </c>
      <c r="J550" s="207">
        <v>0.15</v>
      </c>
      <c r="K550" s="207">
        <v>1</v>
      </c>
      <c r="L550" s="141" t="s">
        <v>864</v>
      </c>
      <c r="M550" s="317"/>
      <c r="N550" s="207"/>
      <c r="O550" s="207"/>
    </row>
    <row r="551" spans="1:15" ht="21" customHeight="1" x14ac:dyDescent="0.25">
      <c r="A551" s="1096" t="s">
        <v>137</v>
      </c>
      <c r="B551" s="1096"/>
      <c r="C551" s="139" t="s">
        <v>274</v>
      </c>
      <c r="D551" s="513">
        <f>SUM(D549:D550)</f>
        <v>2</v>
      </c>
      <c r="E551" s="513">
        <f>SUM(E550:E550)</f>
        <v>1</v>
      </c>
      <c r="F551" s="577">
        <v>1</v>
      </c>
      <c r="G551" s="514">
        <f>SUM(G550:G550)</f>
        <v>0.15</v>
      </c>
      <c r="H551" s="513">
        <v>77.55</v>
      </c>
      <c r="I551" s="577" t="s">
        <v>274</v>
      </c>
      <c r="J551" s="639">
        <f>SUM(J549:J550)</f>
        <v>77.7</v>
      </c>
      <c r="K551" s="51">
        <f>SUM(K549:K550)</f>
        <v>2</v>
      </c>
      <c r="L551" s="52"/>
    </row>
    <row r="552" spans="1:15" ht="6" customHeight="1" x14ac:dyDescent="0.25">
      <c r="A552" s="61"/>
      <c r="K552" s="312"/>
    </row>
    <row r="553" spans="1:15" ht="17.100000000000001" customHeight="1" x14ac:dyDescent="0.3">
      <c r="A553" s="61"/>
      <c r="B553" s="1113" t="s">
        <v>217</v>
      </c>
      <c r="C553" s="1113"/>
      <c r="D553" s="1092"/>
      <c r="E553" s="1092"/>
      <c r="F553" s="1092"/>
      <c r="G553" s="1092"/>
      <c r="H553" s="1092"/>
      <c r="I553" s="1092"/>
      <c r="J553" s="1092"/>
      <c r="K553" s="312"/>
    </row>
    <row r="554" spans="1:15" ht="5.25" customHeight="1" x14ac:dyDescent="0.25">
      <c r="A554" s="62"/>
      <c r="B554" s="34"/>
      <c r="K554" s="312"/>
    </row>
    <row r="555" spans="1:15" ht="30" customHeight="1" x14ac:dyDescent="0.2">
      <c r="A555" s="569">
        <v>1</v>
      </c>
      <c r="B555" s="204" t="s">
        <v>675</v>
      </c>
      <c r="C555" s="576" t="s">
        <v>274</v>
      </c>
      <c r="D555" s="204">
        <v>1</v>
      </c>
      <c r="E555" s="204">
        <v>1</v>
      </c>
      <c r="F555" s="338" t="s">
        <v>274</v>
      </c>
      <c r="G555" s="575">
        <v>0.05</v>
      </c>
      <c r="H555" s="338" t="s">
        <v>274</v>
      </c>
      <c r="I555" s="338" t="s">
        <v>274</v>
      </c>
      <c r="J555" s="575">
        <f>SUM(G555:I555)</f>
        <v>0.05</v>
      </c>
      <c r="K555" s="204">
        <v>1</v>
      </c>
      <c r="L555" s="204"/>
      <c r="M555" s="310" t="s">
        <v>313</v>
      </c>
      <c r="N555" s="204"/>
      <c r="O555" s="204"/>
    </row>
    <row r="556" spans="1:15" ht="44.25" customHeight="1" x14ac:dyDescent="0.2">
      <c r="A556" s="566">
        <v>2</v>
      </c>
      <c r="B556" s="204" t="s">
        <v>676</v>
      </c>
      <c r="C556" s="576" t="s">
        <v>274</v>
      </c>
      <c r="D556" s="207">
        <v>2</v>
      </c>
      <c r="E556" s="207">
        <v>16</v>
      </c>
      <c r="F556" s="576" t="s">
        <v>274</v>
      </c>
      <c r="G556" s="207">
        <v>0.57999999999999996</v>
      </c>
      <c r="H556" s="576" t="s">
        <v>274</v>
      </c>
      <c r="I556" s="576" t="s">
        <v>274</v>
      </c>
      <c r="J556" s="207">
        <v>0.57999999999999996</v>
      </c>
      <c r="K556" s="207">
        <v>2</v>
      </c>
      <c r="L556" s="204"/>
      <c r="M556" s="310" t="s">
        <v>1025</v>
      </c>
      <c r="N556" s="204"/>
      <c r="O556" s="204"/>
    </row>
    <row r="557" spans="1:15" ht="18.75" customHeight="1" x14ac:dyDescent="0.2">
      <c r="A557" s="1096" t="s">
        <v>137</v>
      </c>
      <c r="B557" s="1096"/>
      <c r="C557" s="800" t="s">
        <v>274</v>
      </c>
      <c r="D557" s="220">
        <f>SUM(D555:D556)</f>
        <v>3</v>
      </c>
      <c r="E557" s="220">
        <f>SUM(E555:E556)</f>
        <v>17</v>
      </c>
      <c r="F557" s="513" t="s">
        <v>274</v>
      </c>
      <c r="G557" s="629">
        <f>SUM(G555:G556)</f>
        <v>0.63</v>
      </c>
      <c r="H557" s="513" t="s">
        <v>274</v>
      </c>
      <c r="I557" s="513" t="s">
        <v>274</v>
      </c>
      <c r="J557" s="649">
        <f>SUM(J555:J556)</f>
        <v>0.63</v>
      </c>
      <c r="K557" s="336">
        <f>SUM(K555:K556)</f>
        <v>3</v>
      </c>
    </row>
    <row r="558" spans="1:15" ht="15" customHeight="1" x14ac:dyDescent="0.25">
      <c r="A558" s="61"/>
      <c r="K558" s="312"/>
    </row>
    <row r="559" spans="1:15" ht="24" customHeight="1" x14ac:dyDescent="0.3">
      <c r="A559" s="385" t="s">
        <v>33</v>
      </c>
      <c r="B559" s="1189" t="s">
        <v>218</v>
      </c>
      <c r="C559" s="1189"/>
      <c r="D559" s="1250"/>
      <c r="E559" s="1250"/>
      <c r="F559" s="1250"/>
      <c r="G559" s="1250"/>
      <c r="H559" s="1250"/>
      <c r="I559" s="1250"/>
      <c r="J559" s="1250"/>
      <c r="K559" s="241"/>
      <c r="L559" s="100"/>
      <c r="M559" s="100"/>
    </row>
    <row r="560" spans="1:15" ht="4.5" customHeight="1" x14ac:dyDescent="0.25">
      <c r="A560" s="386"/>
      <c r="B560" s="387"/>
      <c r="C560" s="387"/>
      <c r="D560" s="387"/>
      <c r="E560" s="387"/>
      <c r="F560" s="387"/>
      <c r="G560" s="387"/>
      <c r="H560" s="387"/>
      <c r="I560" s="387"/>
      <c r="J560" s="387"/>
      <c r="K560" s="388"/>
      <c r="L560" s="100"/>
      <c r="M560" s="100"/>
    </row>
    <row r="561" spans="1:15" ht="3.75" customHeight="1" x14ac:dyDescent="0.3">
      <c r="A561" s="389"/>
      <c r="B561" s="390"/>
      <c r="C561" s="390"/>
      <c r="D561" s="391"/>
      <c r="E561" s="391"/>
      <c r="F561" s="391"/>
      <c r="G561" s="392"/>
      <c r="H561" s="392"/>
      <c r="I561" s="392"/>
      <c r="J561" s="393"/>
      <c r="K561" s="241"/>
      <c r="L561" s="100"/>
      <c r="M561" s="100"/>
    </row>
    <row r="562" spans="1:15" ht="24" customHeight="1" x14ac:dyDescent="0.3">
      <c r="A562" s="1153" t="s">
        <v>219</v>
      </c>
      <c r="B562" s="1303"/>
      <c r="C562" s="1303"/>
      <c r="D562" s="1303"/>
      <c r="E562" s="1303"/>
      <c r="F562" s="1303"/>
      <c r="G562" s="1303"/>
      <c r="H562" s="1303"/>
      <c r="I562" s="1303"/>
      <c r="J562" s="1303"/>
      <c r="K562" s="241"/>
      <c r="L562" s="100"/>
      <c r="M562" s="100"/>
    </row>
    <row r="563" spans="1:15" ht="4.5" customHeight="1" x14ac:dyDescent="0.25">
      <c r="A563" s="114"/>
      <c r="B563" s="115"/>
      <c r="C563" s="115"/>
      <c r="D563" s="314"/>
      <c r="E563" s="314"/>
      <c r="F563" s="314"/>
      <c r="G563" s="314"/>
      <c r="H563" s="314"/>
      <c r="I563" s="314"/>
      <c r="J563" s="100"/>
      <c r="K563" s="241"/>
      <c r="L563" s="100"/>
      <c r="M563" s="100"/>
    </row>
    <row r="564" spans="1:15" ht="30" customHeight="1" x14ac:dyDescent="0.2">
      <c r="A564" s="207">
        <v>1</v>
      </c>
      <c r="B564" s="139" t="s">
        <v>536</v>
      </c>
      <c r="C564" s="214" t="s">
        <v>274</v>
      </c>
      <c r="D564" s="214">
        <v>1</v>
      </c>
      <c r="E564" s="214">
        <v>40</v>
      </c>
      <c r="F564" s="214" t="s">
        <v>274</v>
      </c>
      <c r="G564" s="214">
        <v>1.5</v>
      </c>
      <c r="H564" s="214" t="s">
        <v>274</v>
      </c>
      <c r="I564" s="214" t="s">
        <v>274</v>
      </c>
      <c r="J564" s="687">
        <f>SUM(G564:I564)</f>
        <v>1.5</v>
      </c>
      <c r="K564" s="136">
        <v>1</v>
      </c>
      <c r="L564" s="136"/>
      <c r="M564" s="137" t="s">
        <v>314</v>
      </c>
      <c r="N564" s="57"/>
      <c r="O564" s="57"/>
    </row>
    <row r="565" spans="1:15" ht="19.5" customHeight="1" x14ac:dyDescent="0.2">
      <c r="A565" s="1096" t="s">
        <v>123</v>
      </c>
      <c r="B565" s="1096"/>
      <c r="C565" s="672" t="s">
        <v>274</v>
      </c>
      <c r="D565" s="613">
        <v>1</v>
      </c>
      <c r="E565" s="613">
        <f t="shared" ref="E565:J565" si="13">SUM(E564)</f>
        <v>40</v>
      </c>
      <c r="F565" s="613" t="s">
        <v>274</v>
      </c>
      <c r="G565" s="613">
        <f t="shared" si="13"/>
        <v>1.5</v>
      </c>
      <c r="H565" s="613" t="s">
        <v>274</v>
      </c>
      <c r="I565" s="613" t="s">
        <v>274</v>
      </c>
      <c r="J565" s="601">
        <f t="shared" si="13"/>
        <v>1.5</v>
      </c>
      <c r="K565" s="68">
        <f>SUM(K564)</f>
        <v>1</v>
      </c>
      <c r="L565" s="100"/>
      <c r="M565" s="100"/>
    </row>
    <row r="566" spans="1:15" ht="11.25" customHeight="1" x14ac:dyDescent="0.3">
      <c r="A566" s="114"/>
      <c r="B566" s="115"/>
      <c r="C566" s="115"/>
      <c r="D566" s="314"/>
      <c r="E566" s="314"/>
      <c r="F566" s="314"/>
      <c r="G566" s="242"/>
      <c r="H566" s="242"/>
      <c r="I566" s="242"/>
      <c r="J566" s="243"/>
      <c r="K566" s="241"/>
      <c r="L566" s="100"/>
      <c r="M566" s="100"/>
    </row>
    <row r="567" spans="1:15" ht="24" customHeight="1" x14ac:dyDescent="0.3">
      <c r="A567" s="1048" t="s">
        <v>220</v>
      </c>
      <c r="B567" s="1095"/>
      <c r="C567" s="1095"/>
      <c r="D567" s="1095"/>
      <c r="E567" s="1095"/>
      <c r="F567" s="1095"/>
      <c r="G567" s="1095"/>
      <c r="H567" s="1095"/>
      <c r="I567" s="1095"/>
      <c r="J567" s="1095"/>
      <c r="K567" s="1208"/>
    </row>
    <row r="568" spans="1:15" ht="9" customHeight="1" x14ac:dyDescent="0.25">
      <c r="A568" s="62"/>
      <c r="B568" s="34"/>
      <c r="C568" s="34"/>
      <c r="D568" s="34"/>
      <c r="E568" s="34"/>
      <c r="F568" s="34"/>
      <c r="G568" s="34"/>
      <c r="H568" s="34"/>
      <c r="I568" s="34"/>
      <c r="J568" s="34"/>
      <c r="K568" s="130"/>
    </row>
    <row r="569" spans="1:15" ht="3.75" customHeight="1" x14ac:dyDescent="0.25">
      <c r="A569" s="61"/>
      <c r="K569" s="312"/>
    </row>
    <row r="570" spans="1:15" ht="24" customHeight="1" x14ac:dyDescent="0.3">
      <c r="A570" s="1097" t="s">
        <v>221</v>
      </c>
      <c r="B570" s="1094"/>
      <c r="C570" s="1094"/>
      <c r="D570" s="1094"/>
      <c r="E570" s="1094"/>
      <c r="F570" s="1094"/>
      <c r="G570" s="1094"/>
      <c r="H570" s="1094"/>
      <c r="I570" s="1094"/>
      <c r="J570" s="1094"/>
      <c r="K570" s="312"/>
    </row>
    <row r="571" spans="1:15" ht="6" customHeight="1" x14ac:dyDescent="0.25">
      <c r="A571" s="62"/>
      <c r="B571" s="34"/>
      <c r="C571" s="34"/>
      <c r="D571" s="34"/>
      <c r="E571" s="34"/>
      <c r="F571" s="34"/>
      <c r="G571" s="34"/>
      <c r="H571" s="34"/>
      <c r="I571" s="34"/>
      <c r="J571" s="34"/>
      <c r="K571" s="312"/>
    </row>
    <row r="572" spans="1:15" s="178" customFormat="1" ht="45" customHeight="1" x14ac:dyDescent="0.25">
      <c r="A572" s="495">
        <v>1</v>
      </c>
      <c r="B572" s="108" t="s">
        <v>378</v>
      </c>
      <c r="C572" s="108" t="s">
        <v>274</v>
      </c>
      <c r="D572" s="327">
        <v>2</v>
      </c>
      <c r="E572" s="201" t="s">
        <v>274</v>
      </c>
      <c r="F572" s="327">
        <v>1</v>
      </c>
      <c r="G572" s="201" t="s">
        <v>274</v>
      </c>
      <c r="H572" s="108">
        <v>14.7</v>
      </c>
      <c r="I572" s="201" t="s">
        <v>274</v>
      </c>
      <c r="J572" s="108">
        <f>SUM(G572:I572)</f>
        <v>14.7</v>
      </c>
      <c r="K572" s="327">
        <v>2</v>
      </c>
      <c r="L572" s="202"/>
      <c r="M572" s="135" t="s">
        <v>315</v>
      </c>
      <c r="N572" s="108"/>
      <c r="O572" s="164"/>
    </row>
    <row r="573" spans="1:15" s="178" customFormat="1" ht="17.25" customHeight="1" x14ac:dyDescent="0.25">
      <c r="A573" s="1242" t="s">
        <v>379</v>
      </c>
      <c r="B573" s="1243"/>
      <c r="C573" s="498" t="s">
        <v>274</v>
      </c>
      <c r="D573" s="496">
        <f t="shared" ref="D573:J573" si="14">SUM(D572)</f>
        <v>2</v>
      </c>
      <c r="E573" s="497" t="s">
        <v>274</v>
      </c>
      <c r="F573" s="496">
        <f t="shared" si="14"/>
        <v>1</v>
      </c>
      <c r="G573" s="498" t="s">
        <v>274</v>
      </c>
      <c r="H573" s="498">
        <f t="shared" si="14"/>
        <v>14.7</v>
      </c>
      <c r="I573" s="498" t="s">
        <v>274</v>
      </c>
      <c r="J573" s="498">
        <f t="shared" si="14"/>
        <v>14.7</v>
      </c>
      <c r="K573" s="496">
        <f>SUM(K572)</f>
        <v>2</v>
      </c>
      <c r="L573" s="394"/>
      <c r="M573" s="165"/>
      <c r="N573" s="165"/>
      <c r="O573" s="165"/>
    </row>
    <row r="574" spans="1:15" ht="12" hidden="1" customHeight="1" x14ac:dyDescent="0.25">
      <c r="A574" s="61"/>
      <c r="K574" s="312"/>
    </row>
    <row r="575" spans="1:15" ht="8.25" customHeight="1" x14ac:dyDescent="0.3">
      <c r="A575" s="98"/>
      <c r="B575" s="97"/>
      <c r="C575" s="97"/>
      <c r="D575" s="87"/>
      <c r="E575" s="87"/>
      <c r="F575" s="87"/>
      <c r="G575" s="45"/>
      <c r="H575" s="45"/>
      <c r="I575" s="45"/>
      <c r="J575" s="45"/>
      <c r="K575" s="44"/>
    </row>
    <row r="576" spans="1:15" ht="24" customHeight="1" x14ac:dyDescent="0.2">
      <c r="A576" s="1032" t="s">
        <v>223</v>
      </c>
      <c r="B576" s="1211"/>
      <c r="C576" s="1211"/>
      <c r="D576" s="1211"/>
      <c r="E576" s="1211"/>
      <c r="F576" s="1211"/>
      <c r="G576" s="1211"/>
      <c r="H576" s="1211"/>
      <c r="I576" s="1211"/>
      <c r="J576" s="1211"/>
      <c r="K576" s="1212"/>
    </row>
    <row r="577" spans="1:16" ht="12" customHeight="1" x14ac:dyDescent="0.25">
      <c r="A577" s="62"/>
      <c r="B577" s="34"/>
      <c r="C577" s="34"/>
      <c r="D577" s="34"/>
      <c r="E577" s="34"/>
      <c r="F577" s="34"/>
      <c r="G577" s="34"/>
      <c r="H577" s="34"/>
      <c r="I577" s="34"/>
      <c r="J577" s="34"/>
      <c r="K577" s="130"/>
    </row>
    <row r="578" spans="1:16" ht="5.25" customHeight="1" x14ac:dyDescent="0.25">
      <c r="A578" s="61"/>
      <c r="K578" s="312"/>
    </row>
    <row r="579" spans="1:16" ht="24" customHeight="1" x14ac:dyDescent="0.3">
      <c r="A579" s="1153" t="s">
        <v>1315</v>
      </c>
      <c r="B579" s="1043"/>
      <c r="C579" s="1043"/>
      <c r="D579" s="1043"/>
      <c r="E579" s="1043"/>
      <c r="F579" s="1043"/>
      <c r="G579" s="1043"/>
      <c r="H579" s="1043"/>
      <c r="I579" s="1043"/>
      <c r="J579" s="1043"/>
      <c r="K579" s="312"/>
    </row>
    <row r="580" spans="1:16" ht="4.5" customHeight="1" x14ac:dyDescent="0.25">
      <c r="A580" s="61"/>
      <c r="K580" s="312"/>
    </row>
    <row r="581" spans="1:16" ht="30" customHeight="1" x14ac:dyDescent="0.2">
      <c r="A581" s="111">
        <v>1</v>
      </c>
      <c r="B581" s="468" t="s">
        <v>600</v>
      </c>
      <c r="C581" s="338" t="s">
        <v>274</v>
      </c>
      <c r="D581" s="111">
        <v>1</v>
      </c>
      <c r="E581" s="111" t="s">
        <v>274</v>
      </c>
      <c r="F581" s="111">
        <v>1</v>
      </c>
      <c r="G581" s="576" t="s">
        <v>274</v>
      </c>
      <c r="H581" s="576">
        <v>56</v>
      </c>
      <c r="I581" s="338" t="s">
        <v>274</v>
      </c>
      <c r="J581" s="612">
        <v>56</v>
      </c>
      <c r="K581" s="111">
        <v>1</v>
      </c>
      <c r="L581" s="345" t="s">
        <v>587</v>
      </c>
      <c r="M581" s="310" t="s">
        <v>601</v>
      </c>
      <c r="N581" s="155"/>
      <c r="O581" s="156"/>
    </row>
    <row r="582" spans="1:16" ht="21.75" customHeight="1" x14ac:dyDescent="0.2">
      <c r="A582" s="1096" t="s">
        <v>137</v>
      </c>
      <c r="B582" s="1096"/>
      <c r="C582" s="213" t="s">
        <v>274</v>
      </c>
      <c r="D582" s="513">
        <f t="shared" ref="D582:K582" si="15">SUM(D581:D581)</f>
        <v>1</v>
      </c>
      <c r="E582" s="51" t="s">
        <v>274</v>
      </c>
      <c r="F582" s="513">
        <f t="shared" si="15"/>
        <v>1</v>
      </c>
      <c r="G582" s="51" t="s">
        <v>274</v>
      </c>
      <c r="H582" s="514">
        <f t="shared" si="15"/>
        <v>56</v>
      </c>
      <c r="I582" s="51" t="s">
        <v>274</v>
      </c>
      <c r="J582" s="639">
        <f t="shared" si="15"/>
        <v>56</v>
      </c>
      <c r="K582" s="51">
        <f t="shared" si="15"/>
        <v>1</v>
      </c>
    </row>
    <row r="583" spans="1:16" ht="4.5" customHeight="1" x14ac:dyDescent="0.25">
      <c r="A583" s="59"/>
      <c r="B583" s="316"/>
      <c r="C583" s="316"/>
      <c r="D583" s="316"/>
      <c r="E583" s="316"/>
      <c r="F583" s="316"/>
      <c r="G583" s="316"/>
      <c r="H583" s="316"/>
      <c r="I583" s="316"/>
      <c r="J583" s="316"/>
      <c r="K583" s="294"/>
    </row>
    <row r="584" spans="1:16" ht="24" customHeight="1" x14ac:dyDescent="0.3">
      <c r="A584" s="61"/>
      <c r="B584" s="1094" t="s">
        <v>222</v>
      </c>
      <c r="C584" s="1094"/>
      <c r="D584" s="1094"/>
      <c r="E584" s="1094"/>
      <c r="F584" s="1094"/>
      <c r="G584" s="1094"/>
      <c r="H584" s="1094"/>
      <c r="I584" s="1094"/>
      <c r="J584" s="1094"/>
      <c r="K584" s="312"/>
    </row>
    <row r="585" spans="1:16" ht="3" customHeight="1" x14ac:dyDescent="0.25">
      <c r="A585" s="61"/>
      <c r="K585" s="312"/>
    </row>
    <row r="586" spans="1:16" ht="16.5" customHeight="1" x14ac:dyDescent="0.2">
      <c r="A586" s="50">
        <v>1</v>
      </c>
      <c r="B586" s="51" t="s">
        <v>128</v>
      </c>
      <c r="C586" s="50" t="s">
        <v>274</v>
      </c>
      <c r="D586" s="50">
        <v>1</v>
      </c>
      <c r="E586" s="50" t="s">
        <v>274</v>
      </c>
      <c r="F586" s="50">
        <v>1</v>
      </c>
      <c r="G586" s="50" t="s">
        <v>274</v>
      </c>
      <c r="H586" s="802">
        <v>15.8089</v>
      </c>
      <c r="I586" s="50" t="s">
        <v>274</v>
      </c>
      <c r="J586" s="803">
        <f>SUM(G586:I586)</f>
        <v>15.8089</v>
      </c>
      <c r="K586" s="50">
        <v>1</v>
      </c>
      <c r="L586" s="395"/>
      <c r="M586" s="350" t="s">
        <v>316</v>
      </c>
      <c r="N586" s="57"/>
      <c r="O586" s="57"/>
    </row>
    <row r="587" spans="1:16" ht="32.25" customHeight="1" x14ac:dyDescent="0.2">
      <c r="A587" s="50">
        <v>2</v>
      </c>
      <c r="B587" s="51" t="s">
        <v>116</v>
      </c>
      <c r="C587" s="50" t="s">
        <v>274</v>
      </c>
      <c r="D587" s="50">
        <v>2</v>
      </c>
      <c r="E587" s="50" t="s">
        <v>274</v>
      </c>
      <c r="F587" s="50">
        <v>2</v>
      </c>
      <c r="G587" s="50" t="s">
        <v>274</v>
      </c>
      <c r="H587" s="802">
        <v>41.3</v>
      </c>
      <c r="I587" s="50" t="s">
        <v>274</v>
      </c>
      <c r="J587" s="803">
        <f>SUM(H587:I587)</f>
        <v>41.3</v>
      </c>
      <c r="K587" s="50">
        <v>2</v>
      </c>
      <c r="L587" s="205"/>
      <c r="M587" s="330" t="s">
        <v>317</v>
      </c>
      <c r="N587" s="57"/>
      <c r="O587" s="57"/>
    </row>
    <row r="588" spans="1:16" ht="18.75" customHeight="1" x14ac:dyDescent="0.2">
      <c r="A588" s="1096" t="s">
        <v>137</v>
      </c>
      <c r="B588" s="1096"/>
      <c r="C588" s="68" t="s">
        <v>274</v>
      </c>
      <c r="D588" s="513">
        <f t="shared" ref="D588:K588" si="16">SUM(D586:D587)</f>
        <v>3</v>
      </c>
      <c r="E588" s="51" t="s">
        <v>274</v>
      </c>
      <c r="F588" s="513">
        <f t="shared" si="16"/>
        <v>3</v>
      </c>
      <c r="G588" s="51" t="s">
        <v>274</v>
      </c>
      <c r="H588" s="568">
        <f t="shared" si="16"/>
        <v>57.108899999999998</v>
      </c>
      <c r="I588" s="51" t="s">
        <v>274</v>
      </c>
      <c r="J588" s="588">
        <f t="shared" si="16"/>
        <v>57.108899999999998</v>
      </c>
      <c r="K588" s="51">
        <f t="shared" si="16"/>
        <v>3</v>
      </c>
    </row>
    <row r="589" spans="1:16" ht="15" customHeight="1" x14ac:dyDescent="0.3">
      <c r="A589" s="75"/>
      <c r="B589" s="76"/>
      <c r="C589" s="76"/>
      <c r="D589" s="77"/>
      <c r="E589" s="77"/>
      <c r="F589" s="77"/>
      <c r="G589" s="78"/>
      <c r="H589" s="78"/>
      <c r="I589" s="78"/>
      <c r="J589" s="36"/>
      <c r="K589" s="312"/>
    </row>
    <row r="590" spans="1:16" ht="42.75" customHeight="1" x14ac:dyDescent="0.25">
      <c r="A590" s="61"/>
      <c r="B590" s="1209" t="s">
        <v>284</v>
      </c>
      <c r="C590" s="1209"/>
      <c r="D590" s="1210"/>
      <c r="E590" s="1210"/>
      <c r="F590" s="1210"/>
      <c r="G590" s="1210"/>
      <c r="H590" s="1210"/>
      <c r="I590" s="1210"/>
      <c r="J590" s="1210"/>
      <c r="K590" s="312"/>
    </row>
    <row r="591" spans="1:16" ht="8.25" customHeight="1" x14ac:dyDescent="0.25">
      <c r="A591" s="62"/>
      <c r="B591" s="34"/>
      <c r="C591" s="34"/>
      <c r="D591" s="34"/>
      <c r="E591" s="34"/>
      <c r="F591" s="34"/>
      <c r="G591" s="34"/>
      <c r="H591" s="34"/>
      <c r="I591" s="34"/>
      <c r="J591" s="34"/>
      <c r="K591" s="130"/>
    </row>
    <row r="592" spans="1:16" ht="24" customHeight="1" x14ac:dyDescent="0.2">
      <c r="A592" s="1130" t="s">
        <v>750</v>
      </c>
      <c r="B592" s="1131"/>
      <c r="C592" s="1131"/>
      <c r="D592" s="1131"/>
      <c r="E592" s="1131"/>
      <c r="F592" s="1131"/>
      <c r="G592" s="1131"/>
      <c r="H592" s="1131"/>
      <c r="I592" s="1131"/>
      <c r="J592" s="1131"/>
      <c r="K592" s="1131"/>
      <c r="L592" s="1131"/>
      <c r="M592" s="1131"/>
      <c r="N592" s="1131"/>
      <c r="O592" s="1131"/>
      <c r="P592" s="1131"/>
    </row>
    <row r="593" spans="1:47" s="57" customFormat="1" ht="30" customHeight="1" x14ac:dyDescent="0.2">
      <c r="A593" s="204">
        <v>1</v>
      </c>
      <c r="B593" s="151" t="s">
        <v>124</v>
      </c>
      <c r="C593" s="111" t="s">
        <v>274</v>
      </c>
      <c r="D593" s="338" t="s">
        <v>274</v>
      </c>
      <c r="E593" s="338" t="s">
        <v>274</v>
      </c>
      <c r="F593" s="338">
        <v>1</v>
      </c>
      <c r="G593" s="338" t="s">
        <v>274</v>
      </c>
      <c r="H593" s="473">
        <v>144</v>
      </c>
      <c r="I593" s="338" t="s">
        <v>274</v>
      </c>
      <c r="J593" s="473">
        <v>144</v>
      </c>
      <c r="K593" s="338">
        <v>1</v>
      </c>
      <c r="L593" s="310" t="s">
        <v>751</v>
      </c>
      <c r="M593" s="209"/>
      <c r="N593" s="209"/>
      <c r="O593" s="209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56"/>
    </row>
    <row r="594" spans="1:47" s="57" customFormat="1" ht="19.5" customHeight="1" x14ac:dyDescent="0.2">
      <c r="A594" s="1149" t="s">
        <v>137</v>
      </c>
      <c r="B594" s="1149"/>
      <c r="C594" s="51" t="s">
        <v>274</v>
      </c>
      <c r="D594" s="213" t="s">
        <v>274</v>
      </c>
      <c r="E594" s="213" t="s">
        <v>274</v>
      </c>
      <c r="F594" s="213">
        <v>1</v>
      </c>
      <c r="G594" s="213" t="s">
        <v>274</v>
      </c>
      <c r="H594" s="657">
        <v>144</v>
      </c>
      <c r="I594" s="213" t="s">
        <v>274</v>
      </c>
      <c r="J594" s="657">
        <v>144</v>
      </c>
      <c r="K594" s="213">
        <v>1</v>
      </c>
      <c r="L594" s="133"/>
      <c r="M594" s="133"/>
      <c r="N594" s="133"/>
      <c r="O594" s="1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56"/>
    </row>
    <row r="595" spans="1:47" ht="2.25" customHeight="1" x14ac:dyDescent="0.25">
      <c r="A595" s="61"/>
      <c r="K595" s="312"/>
    </row>
    <row r="596" spans="1:47" ht="24" customHeight="1" x14ac:dyDescent="0.3">
      <c r="A596" s="61"/>
      <c r="B596" s="1113" t="s">
        <v>225</v>
      </c>
      <c r="C596" s="1113"/>
      <c r="D596" s="1092"/>
      <c r="E596" s="1092"/>
      <c r="F596" s="1092"/>
      <c r="G596" s="1092"/>
      <c r="H596" s="1092"/>
      <c r="I596" s="1092"/>
      <c r="J596" s="1092"/>
      <c r="K596" s="312"/>
    </row>
    <row r="597" spans="1:47" ht="3.75" customHeight="1" x14ac:dyDescent="0.25">
      <c r="A597" s="62"/>
      <c r="B597" s="34"/>
      <c r="C597" s="34"/>
      <c r="D597" s="34"/>
      <c r="E597" s="34"/>
      <c r="F597" s="34"/>
      <c r="G597" s="34"/>
      <c r="H597" s="34"/>
      <c r="I597" s="34"/>
      <c r="J597" s="34"/>
      <c r="K597" s="312"/>
    </row>
    <row r="598" spans="1:47" ht="30" customHeight="1" x14ac:dyDescent="0.25">
      <c r="A598" s="111">
        <v>1</v>
      </c>
      <c r="B598" s="468" t="s">
        <v>635</v>
      </c>
      <c r="C598" s="338" t="s">
        <v>274</v>
      </c>
      <c r="D598" s="204">
        <v>1</v>
      </c>
      <c r="E598" s="338">
        <v>1</v>
      </c>
      <c r="F598" s="338" t="s">
        <v>274</v>
      </c>
      <c r="G598" s="575">
        <v>0.48</v>
      </c>
      <c r="H598" s="338" t="s">
        <v>274</v>
      </c>
      <c r="I598" s="204" t="s">
        <v>274</v>
      </c>
      <c r="J598" s="576">
        <v>0.48</v>
      </c>
      <c r="K598" s="111">
        <v>1</v>
      </c>
      <c r="L598" s="204"/>
      <c r="M598" s="310" t="s">
        <v>636</v>
      </c>
      <c r="N598" s="204"/>
      <c r="O598" s="150"/>
    </row>
    <row r="599" spans="1:47" ht="18.75" customHeight="1" x14ac:dyDescent="0.2">
      <c r="A599" s="1096" t="s">
        <v>137</v>
      </c>
      <c r="B599" s="1096"/>
      <c r="C599" s="213" t="s">
        <v>274</v>
      </c>
      <c r="D599" s="513">
        <f t="shared" ref="D599:K599" si="17">SUM(D598:D598)</f>
        <v>1</v>
      </c>
      <c r="E599" s="513">
        <f t="shared" si="17"/>
        <v>1</v>
      </c>
      <c r="F599" s="51" t="s">
        <v>274</v>
      </c>
      <c r="G599" s="514">
        <f t="shared" si="17"/>
        <v>0.48</v>
      </c>
      <c r="H599" s="51" t="s">
        <v>274</v>
      </c>
      <c r="I599" s="51" t="s">
        <v>274</v>
      </c>
      <c r="J599" s="639">
        <f t="shared" si="17"/>
        <v>0.48</v>
      </c>
      <c r="K599" s="51">
        <f t="shared" si="17"/>
        <v>1</v>
      </c>
    </row>
    <row r="600" spans="1:47" ht="7.5" customHeight="1" x14ac:dyDescent="0.3">
      <c r="A600" s="75"/>
      <c r="B600" s="76"/>
      <c r="C600" s="76"/>
      <c r="D600" s="77"/>
      <c r="E600" s="77"/>
      <c r="F600" s="77"/>
      <c r="G600" s="78"/>
      <c r="H600" s="78"/>
      <c r="I600" s="78"/>
      <c r="J600" s="36"/>
      <c r="K600" s="312"/>
    </row>
    <row r="601" spans="1:47" ht="24" customHeight="1" x14ac:dyDescent="0.3">
      <c r="A601" s="61"/>
      <c r="B601" s="1114" t="s">
        <v>287</v>
      </c>
      <c r="C601" s="1114"/>
      <c r="D601" s="1092"/>
      <c r="E601" s="1092"/>
      <c r="F601" s="1092"/>
      <c r="G601" s="1092"/>
      <c r="H601" s="1092"/>
      <c r="I601" s="1092"/>
      <c r="J601" s="1092"/>
      <c r="K601" s="312"/>
    </row>
    <row r="602" spans="1:47" ht="8.25" customHeight="1" x14ac:dyDescent="0.25">
      <c r="A602" s="225"/>
      <c r="B602" s="79"/>
      <c r="C602" s="79"/>
      <c r="D602" s="80"/>
      <c r="E602" s="80"/>
      <c r="F602" s="80"/>
      <c r="G602" s="80"/>
      <c r="H602" s="80"/>
      <c r="I602" s="80"/>
      <c r="J602" s="34"/>
      <c r="K602" s="130"/>
    </row>
    <row r="603" spans="1:47" ht="2.25" customHeight="1" x14ac:dyDescent="0.3">
      <c r="A603" s="81"/>
      <c r="B603" s="82"/>
      <c r="C603" s="82"/>
      <c r="D603" s="83"/>
      <c r="E603" s="83"/>
      <c r="F603" s="83"/>
      <c r="G603" s="95"/>
      <c r="H603" s="95"/>
      <c r="I603" s="95"/>
      <c r="J603" s="45"/>
      <c r="K603" s="312"/>
    </row>
    <row r="604" spans="1:47" ht="24" customHeight="1" x14ac:dyDescent="0.3">
      <c r="A604" s="61"/>
      <c r="B604" s="1113" t="s">
        <v>226</v>
      </c>
      <c r="C604" s="1113"/>
      <c r="D604" s="1092"/>
      <c r="E604" s="1092"/>
      <c r="F604" s="1092"/>
      <c r="G604" s="1092"/>
      <c r="H604" s="1092"/>
      <c r="I604" s="1092"/>
      <c r="J604" s="1092"/>
      <c r="K604" s="312"/>
    </row>
    <row r="605" spans="1:47" ht="3.75" customHeight="1" x14ac:dyDescent="0.25">
      <c r="A605" s="62"/>
      <c r="B605" s="34"/>
      <c r="C605" s="34"/>
      <c r="D605" s="34"/>
      <c r="E605" s="34"/>
      <c r="F605" s="34"/>
      <c r="G605" s="34"/>
      <c r="H605" s="34"/>
      <c r="I605" s="34"/>
      <c r="J605" s="34"/>
      <c r="K605" s="312"/>
    </row>
    <row r="606" spans="1:47" s="52" customFormat="1" ht="59.25" customHeight="1" x14ac:dyDescent="0.25">
      <c r="A606" s="204">
        <v>1</v>
      </c>
      <c r="B606" s="468" t="s">
        <v>484</v>
      </c>
      <c r="C606" s="204" t="s">
        <v>274</v>
      </c>
      <c r="D606" s="204">
        <v>55</v>
      </c>
      <c r="E606" s="204">
        <v>15648</v>
      </c>
      <c r="F606" s="204">
        <v>4</v>
      </c>
      <c r="G606" s="473">
        <v>905</v>
      </c>
      <c r="H606" s="473">
        <v>55.2</v>
      </c>
      <c r="I606" s="473" t="s">
        <v>274</v>
      </c>
      <c r="J606" s="473">
        <v>960.2</v>
      </c>
      <c r="K606" s="204">
        <v>3</v>
      </c>
      <c r="L606" s="310"/>
      <c r="M606" s="310" t="s">
        <v>486</v>
      </c>
      <c r="N606" s="177"/>
      <c r="O606" s="177"/>
    </row>
    <row r="607" spans="1:47" s="52" customFormat="1" ht="45.75" customHeight="1" x14ac:dyDescent="0.25">
      <c r="A607" s="204">
        <v>2</v>
      </c>
      <c r="B607" s="204" t="s">
        <v>463</v>
      </c>
      <c r="C607" s="204" t="s">
        <v>274</v>
      </c>
      <c r="D607" s="204">
        <v>36</v>
      </c>
      <c r="E607" s="204">
        <v>3015</v>
      </c>
      <c r="F607" s="204">
        <v>6</v>
      </c>
      <c r="G607" s="473">
        <v>472</v>
      </c>
      <c r="H607" s="473">
        <v>123.7</v>
      </c>
      <c r="I607" s="473" t="s">
        <v>274</v>
      </c>
      <c r="J607" s="473">
        <v>595.70000000000005</v>
      </c>
      <c r="K607" s="204">
        <v>2</v>
      </c>
      <c r="L607" s="310"/>
      <c r="M607" s="310" t="s">
        <v>487</v>
      </c>
      <c r="N607" s="177"/>
      <c r="O607" s="177"/>
    </row>
    <row r="608" spans="1:47" s="52" customFormat="1" ht="60" customHeight="1" x14ac:dyDescent="0.25">
      <c r="A608" s="204">
        <v>3</v>
      </c>
      <c r="B608" s="204" t="s">
        <v>485</v>
      </c>
      <c r="C608" s="204" t="s">
        <v>274</v>
      </c>
      <c r="D608" s="204">
        <v>84</v>
      </c>
      <c r="E608" s="204">
        <v>11446</v>
      </c>
      <c r="F608" s="204">
        <v>14</v>
      </c>
      <c r="G608" s="473">
        <v>1411.88</v>
      </c>
      <c r="H608" s="473">
        <v>280.60000000000002</v>
      </c>
      <c r="I608" s="473" t="s">
        <v>274</v>
      </c>
      <c r="J608" s="473">
        <v>1692.48</v>
      </c>
      <c r="K608" s="204">
        <v>3</v>
      </c>
      <c r="L608" s="310"/>
      <c r="M608" s="310" t="s">
        <v>488</v>
      </c>
      <c r="N608" s="177"/>
      <c r="O608" s="177"/>
    </row>
    <row r="609" spans="1:15" s="52" customFormat="1" ht="15" customHeight="1" x14ac:dyDescent="0.25">
      <c r="A609" s="204">
        <v>4</v>
      </c>
      <c r="B609" s="151" t="s">
        <v>277</v>
      </c>
      <c r="C609" s="204" t="s">
        <v>274</v>
      </c>
      <c r="D609" s="204">
        <v>8</v>
      </c>
      <c r="E609" s="204">
        <v>377</v>
      </c>
      <c r="F609" s="204" t="s">
        <v>274</v>
      </c>
      <c r="G609" s="473">
        <v>30.9</v>
      </c>
      <c r="H609" s="473" t="s">
        <v>274</v>
      </c>
      <c r="I609" s="473" t="s">
        <v>274</v>
      </c>
      <c r="J609" s="473">
        <v>30.9</v>
      </c>
      <c r="K609" s="204">
        <v>1</v>
      </c>
      <c r="L609" s="310"/>
      <c r="M609" s="310" t="s">
        <v>318</v>
      </c>
      <c r="N609" s="177"/>
      <c r="O609" s="177"/>
    </row>
    <row r="610" spans="1:15" s="52" customFormat="1" ht="16.5" customHeight="1" x14ac:dyDescent="0.25">
      <c r="A610" s="204">
        <v>5</v>
      </c>
      <c r="B610" s="151" t="s">
        <v>278</v>
      </c>
      <c r="C610" s="204" t="s">
        <v>274</v>
      </c>
      <c r="D610" s="204">
        <v>8</v>
      </c>
      <c r="E610" s="204">
        <v>254</v>
      </c>
      <c r="F610" s="204" t="s">
        <v>274</v>
      </c>
      <c r="G610" s="473">
        <v>8</v>
      </c>
      <c r="H610" s="473" t="s">
        <v>274</v>
      </c>
      <c r="I610" s="473" t="s">
        <v>274</v>
      </c>
      <c r="J610" s="473">
        <v>8</v>
      </c>
      <c r="K610" s="204">
        <v>1</v>
      </c>
      <c r="L610" s="310" t="s">
        <v>489</v>
      </c>
      <c r="M610" s="310"/>
      <c r="N610" s="310"/>
      <c r="O610" s="310"/>
    </row>
    <row r="611" spans="1:15" s="52" customFormat="1" ht="15.75" x14ac:dyDescent="0.25">
      <c r="A611" s="204">
        <v>6</v>
      </c>
      <c r="B611" s="151" t="s">
        <v>279</v>
      </c>
      <c r="C611" s="204" t="s">
        <v>274</v>
      </c>
      <c r="D611" s="204">
        <v>23</v>
      </c>
      <c r="E611" s="204">
        <v>1337</v>
      </c>
      <c r="F611" s="204" t="s">
        <v>274</v>
      </c>
      <c r="G611" s="473">
        <v>210</v>
      </c>
      <c r="H611" s="473" t="s">
        <v>274</v>
      </c>
      <c r="I611" s="473" t="s">
        <v>274</v>
      </c>
      <c r="J611" s="473">
        <v>210</v>
      </c>
      <c r="K611" s="204">
        <v>1</v>
      </c>
      <c r="L611" s="310"/>
      <c r="M611" s="310" t="s">
        <v>319</v>
      </c>
      <c r="N611" s="177"/>
      <c r="O611" s="177"/>
    </row>
    <row r="612" spans="1:15" ht="23.25" customHeight="1" x14ac:dyDescent="0.2">
      <c r="A612" s="1096" t="s">
        <v>137</v>
      </c>
      <c r="B612" s="1096"/>
      <c r="C612" s="209" t="s">
        <v>274</v>
      </c>
      <c r="D612" s="513">
        <v>214</v>
      </c>
      <c r="E612" s="513">
        <v>32077</v>
      </c>
      <c r="F612" s="513">
        <v>24</v>
      </c>
      <c r="G612" s="489">
        <v>3037.78</v>
      </c>
      <c r="H612" s="489">
        <v>459.5</v>
      </c>
      <c r="I612" s="489" t="s">
        <v>274</v>
      </c>
      <c r="J612" s="489">
        <v>3497.28</v>
      </c>
      <c r="K612" s="513">
        <v>11</v>
      </c>
    </row>
    <row r="613" spans="1:15" ht="6" customHeight="1" x14ac:dyDescent="0.2">
      <c r="A613" s="377"/>
      <c r="B613" s="378"/>
      <c r="C613" s="396"/>
      <c r="D613" s="397"/>
      <c r="E613" s="397"/>
      <c r="F613" s="397"/>
      <c r="G613" s="397"/>
      <c r="H613" s="397"/>
      <c r="I613" s="397"/>
      <c r="J613" s="397"/>
      <c r="K613" s="306"/>
    </row>
    <row r="614" spans="1:15" ht="24" customHeight="1" x14ac:dyDescent="0.2">
      <c r="A614" s="115"/>
      <c r="B614" s="1147" t="s">
        <v>1088</v>
      </c>
      <c r="C614" s="1148"/>
      <c r="D614" s="1148"/>
      <c r="E614" s="1148"/>
      <c r="F614" s="1148"/>
      <c r="G614" s="1148"/>
      <c r="H614" s="1148"/>
      <c r="I614" s="116"/>
      <c r="J614" s="116"/>
      <c r="K614" s="116"/>
    </row>
    <row r="615" spans="1:15" ht="23.25" customHeight="1" x14ac:dyDescent="0.2">
      <c r="A615" s="566">
        <v>1</v>
      </c>
      <c r="B615" s="630" t="s">
        <v>1090</v>
      </c>
      <c r="C615" s="132" t="s">
        <v>274</v>
      </c>
      <c r="D615" s="132">
        <v>1</v>
      </c>
      <c r="E615" s="132" t="s">
        <v>274</v>
      </c>
      <c r="F615" s="132">
        <v>1</v>
      </c>
      <c r="G615" s="132" t="s">
        <v>274</v>
      </c>
      <c r="H615" s="132">
        <v>1E-3</v>
      </c>
      <c r="I615" s="132" t="s">
        <v>274</v>
      </c>
      <c r="J615" s="132">
        <f>SUM(H615:I615)</f>
        <v>1E-3</v>
      </c>
      <c r="K615" s="132">
        <v>1</v>
      </c>
      <c r="L615" s="1301" t="s">
        <v>1091</v>
      </c>
      <c r="M615" s="1120"/>
      <c r="N615" s="1120"/>
      <c r="O615" s="1120"/>
    </row>
    <row r="616" spans="1:15" ht="23.25" customHeight="1" x14ac:dyDescent="0.2">
      <c r="A616" s="1096" t="s">
        <v>137</v>
      </c>
      <c r="B616" s="1096"/>
      <c r="C616" s="139" t="s">
        <v>274</v>
      </c>
      <c r="D616" s="513">
        <f>SUM(D615:D615)</f>
        <v>1</v>
      </c>
      <c r="E616" s="577" t="s">
        <v>274</v>
      </c>
      <c r="F616" s="513">
        <f>SUM(F615:F615)</f>
        <v>1</v>
      </c>
      <c r="G616" s="577" t="s">
        <v>274</v>
      </c>
      <c r="H616" s="514">
        <f>SUM(H615:H615)</f>
        <v>1E-3</v>
      </c>
      <c r="I616" s="514" t="s">
        <v>274</v>
      </c>
      <c r="J616" s="639">
        <f>SUM(J615:J615)</f>
        <v>1E-3</v>
      </c>
      <c r="K616" s="51">
        <f>SUM(K615)</f>
        <v>1</v>
      </c>
      <c r="L616" s="1302"/>
      <c r="M616" s="1121"/>
      <c r="N616" s="1121"/>
      <c r="O616" s="1121"/>
    </row>
    <row r="617" spans="1:15" ht="6" customHeight="1" x14ac:dyDescent="0.25">
      <c r="A617" s="61"/>
      <c r="K617" s="312"/>
    </row>
    <row r="618" spans="1:15" ht="24" customHeight="1" x14ac:dyDescent="0.3">
      <c r="A618" s="61"/>
      <c r="B618" s="1113" t="s">
        <v>227</v>
      </c>
      <c r="C618" s="1113"/>
      <c r="D618" s="1092"/>
      <c r="E618" s="1092"/>
      <c r="F618" s="1092"/>
      <c r="G618" s="1092"/>
      <c r="H618" s="1092"/>
      <c r="I618" s="1092"/>
      <c r="J618" s="1092"/>
      <c r="K618" s="312"/>
    </row>
    <row r="619" spans="1:15" ht="5.25" customHeight="1" x14ac:dyDescent="0.25">
      <c r="A619" s="62"/>
      <c r="B619" s="34"/>
      <c r="C619" s="34"/>
      <c r="D619" s="34"/>
      <c r="E619" s="34"/>
      <c r="F619" s="34"/>
      <c r="G619" s="34"/>
      <c r="H619" s="34"/>
      <c r="I619" s="34"/>
      <c r="J619" s="34"/>
      <c r="K619" s="312"/>
    </row>
    <row r="620" spans="1:15" ht="32.25" customHeight="1" x14ac:dyDescent="0.2">
      <c r="A620" s="566">
        <v>1</v>
      </c>
      <c r="B620" s="630" t="s">
        <v>1301</v>
      </c>
      <c r="C620" s="132" t="s">
        <v>274</v>
      </c>
      <c r="D620" s="132">
        <v>1</v>
      </c>
      <c r="E620" s="132" t="s">
        <v>274</v>
      </c>
      <c r="F620" s="132">
        <v>1</v>
      </c>
      <c r="G620" s="132" t="s">
        <v>274</v>
      </c>
      <c r="H620" s="132">
        <v>4.5999999999999996</v>
      </c>
      <c r="I620" s="132" t="s">
        <v>274</v>
      </c>
      <c r="J620" s="132">
        <v>4.5999999999999996</v>
      </c>
      <c r="K620" s="132">
        <v>1</v>
      </c>
      <c r="L620" s="141" t="s">
        <v>865</v>
      </c>
      <c r="M620" s="317"/>
      <c r="N620" s="132"/>
      <c r="O620" s="132"/>
    </row>
    <row r="621" spans="1:15" ht="19.5" customHeight="1" x14ac:dyDescent="0.3">
      <c r="A621" s="1096" t="s">
        <v>137</v>
      </c>
      <c r="B621" s="1096"/>
      <c r="C621" s="139" t="s">
        <v>274</v>
      </c>
      <c r="D621" s="513">
        <f>SUM(D620:D620)</f>
        <v>1</v>
      </c>
      <c r="E621" s="577" t="s">
        <v>274</v>
      </c>
      <c r="F621" s="513">
        <f>SUM(F620:F620)</f>
        <v>1</v>
      </c>
      <c r="G621" s="577" t="s">
        <v>274</v>
      </c>
      <c r="H621" s="489">
        <f>SUM(H620:H620)</f>
        <v>4.5999999999999996</v>
      </c>
      <c r="I621" s="489" t="s">
        <v>274</v>
      </c>
      <c r="J621" s="490">
        <f>SUM(J620:J620)</f>
        <v>4.5999999999999996</v>
      </c>
      <c r="K621" s="51">
        <f>SUM(K620)</f>
        <v>1</v>
      </c>
      <c r="L621" s="206"/>
    </row>
    <row r="622" spans="1:15" ht="5.25" customHeight="1" x14ac:dyDescent="0.25">
      <c r="A622" s="61"/>
      <c r="K622" s="312"/>
    </row>
    <row r="623" spans="1:15" ht="24" customHeight="1" x14ac:dyDescent="0.3">
      <c r="A623" s="61"/>
      <c r="B623" s="1113" t="s">
        <v>219</v>
      </c>
      <c r="C623" s="1113"/>
      <c r="D623" s="1092"/>
      <c r="E623" s="1092"/>
      <c r="F623" s="1092"/>
      <c r="G623" s="1092"/>
      <c r="H623" s="1092"/>
      <c r="I623" s="1092"/>
      <c r="J623" s="1092"/>
      <c r="K623" s="312"/>
    </row>
    <row r="624" spans="1:15" ht="6" customHeight="1" x14ac:dyDescent="0.25">
      <c r="A624" s="62"/>
      <c r="K624" s="312"/>
    </row>
    <row r="625" spans="1:15" ht="75.75" customHeight="1" x14ac:dyDescent="0.2">
      <c r="A625" s="207">
        <v>1</v>
      </c>
      <c r="B625" s="132" t="s">
        <v>538</v>
      </c>
      <c r="C625" s="207" t="s">
        <v>274</v>
      </c>
      <c r="D625" s="207">
        <v>2</v>
      </c>
      <c r="E625" s="207" t="s">
        <v>274</v>
      </c>
      <c r="F625" s="207" t="s">
        <v>274</v>
      </c>
      <c r="G625" s="664" t="s">
        <v>274</v>
      </c>
      <c r="H625" s="664" t="s">
        <v>274</v>
      </c>
      <c r="I625" s="664">
        <v>2</v>
      </c>
      <c r="J625" s="664">
        <f>SUM(G625:I625)</f>
        <v>2</v>
      </c>
      <c r="K625" s="132">
        <v>1</v>
      </c>
      <c r="L625" s="132"/>
      <c r="M625" s="141" t="s">
        <v>542</v>
      </c>
      <c r="N625" s="141" t="s">
        <v>1125</v>
      </c>
      <c r="O625" s="132"/>
    </row>
    <row r="626" spans="1:15" ht="60" customHeight="1" x14ac:dyDescent="0.2">
      <c r="A626" s="207">
        <v>2</v>
      </c>
      <c r="B626" s="132" t="s">
        <v>539</v>
      </c>
      <c r="C626" s="207" t="s">
        <v>274</v>
      </c>
      <c r="D626" s="207">
        <v>1</v>
      </c>
      <c r="E626" s="207" t="s">
        <v>274</v>
      </c>
      <c r="F626" s="207">
        <v>2</v>
      </c>
      <c r="G626" s="664" t="s">
        <v>274</v>
      </c>
      <c r="H626" s="664">
        <v>51</v>
      </c>
      <c r="I626" s="664" t="s">
        <v>274</v>
      </c>
      <c r="J626" s="664">
        <v>51</v>
      </c>
      <c r="K626" s="207">
        <v>3</v>
      </c>
      <c r="L626" s="141" t="s">
        <v>987</v>
      </c>
      <c r="M626" s="141" t="s">
        <v>320</v>
      </c>
      <c r="N626" s="141"/>
      <c r="O626" s="207"/>
    </row>
    <row r="627" spans="1:15" ht="32.25" customHeight="1" x14ac:dyDescent="0.2">
      <c r="A627" s="244">
        <v>3</v>
      </c>
      <c r="B627" s="669" t="s">
        <v>540</v>
      </c>
      <c r="C627" s="207" t="s">
        <v>274</v>
      </c>
      <c r="D627" s="207" t="s">
        <v>274</v>
      </c>
      <c r="E627" s="207" t="s">
        <v>274</v>
      </c>
      <c r="F627" s="244">
        <v>1</v>
      </c>
      <c r="G627" s="664" t="s">
        <v>274</v>
      </c>
      <c r="H627" s="688">
        <v>26</v>
      </c>
      <c r="I627" s="664" t="s">
        <v>274</v>
      </c>
      <c r="J627" s="688">
        <v>26</v>
      </c>
      <c r="K627" s="244">
        <v>1</v>
      </c>
      <c r="L627" s="244"/>
      <c r="M627" s="141" t="s">
        <v>321</v>
      </c>
      <c r="N627" s="234"/>
      <c r="O627" s="244"/>
    </row>
    <row r="628" spans="1:15" ht="62.25" customHeight="1" x14ac:dyDescent="0.2">
      <c r="A628" s="470">
        <v>4</v>
      </c>
      <c r="B628" s="132" t="s">
        <v>541</v>
      </c>
      <c r="C628" s="207" t="s">
        <v>274</v>
      </c>
      <c r="D628" s="244">
        <v>1</v>
      </c>
      <c r="E628" s="207">
        <v>1</v>
      </c>
      <c r="F628" s="207" t="s">
        <v>274</v>
      </c>
      <c r="G628" s="664">
        <v>0.01</v>
      </c>
      <c r="H628" s="664" t="s">
        <v>274</v>
      </c>
      <c r="I628" s="688">
        <v>16</v>
      </c>
      <c r="J628" s="688">
        <v>16.010000000000002</v>
      </c>
      <c r="K628" s="244">
        <v>2</v>
      </c>
      <c r="L628" s="141" t="s">
        <v>986</v>
      </c>
      <c r="M628" s="141"/>
      <c r="N628" s="141"/>
      <c r="O628" s="207"/>
    </row>
    <row r="629" spans="1:15" ht="21" customHeight="1" x14ac:dyDescent="0.2">
      <c r="A629" s="1096" t="s">
        <v>137</v>
      </c>
      <c r="B629" s="1134"/>
      <c r="C629" s="671" t="s">
        <v>274</v>
      </c>
      <c r="D629" s="689">
        <f>SUM(D625:D628)</f>
        <v>4</v>
      </c>
      <c r="E629" s="671">
        <v>1</v>
      </c>
      <c r="F629" s="689">
        <f t="shared" ref="F629:K629" si="18">SUM(F625:F628)</f>
        <v>3</v>
      </c>
      <c r="G629" s="690">
        <f t="shared" si="18"/>
        <v>0.01</v>
      </c>
      <c r="H629" s="691">
        <f t="shared" si="18"/>
        <v>77</v>
      </c>
      <c r="I629" s="691">
        <f t="shared" si="18"/>
        <v>18</v>
      </c>
      <c r="J629" s="691">
        <f t="shared" si="18"/>
        <v>95.01</v>
      </c>
      <c r="K629" s="671">
        <f t="shared" si="18"/>
        <v>7</v>
      </c>
      <c r="L629" s="64"/>
      <c r="M629" s="64"/>
      <c r="N629" s="64"/>
      <c r="O629" s="64"/>
    </row>
    <row r="630" spans="1:15" ht="3.75" customHeight="1" x14ac:dyDescent="0.25">
      <c r="A630" s="59"/>
      <c r="B630" s="316"/>
      <c r="C630" s="316"/>
      <c r="D630" s="316"/>
      <c r="E630" s="316"/>
      <c r="F630" s="316"/>
      <c r="G630" s="316"/>
      <c r="H630" s="316"/>
      <c r="I630" s="316"/>
      <c r="J630" s="316"/>
      <c r="K630" s="312"/>
    </row>
    <row r="631" spans="1:15" ht="24" customHeight="1" x14ac:dyDescent="0.3">
      <c r="A631" s="61"/>
      <c r="B631" s="1113" t="s">
        <v>224</v>
      </c>
      <c r="C631" s="1113"/>
      <c r="D631" s="1092"/>
      <c r="E631" s="1092"/>
      <c r="F631" s="1092"/>
      <c r="G631" s="1092"/>
      <c r="H631" s="1092"/>
      <c r="I631" s="1092"/>
      <c r="J631" s="1092"/>
      <c r="K631" s="312"/>
    </row>
    <row r="632" spans="1:15" ht="6" customHeight="1" x14ac:dyDescent="0.25">
      <c r="A632" s="61"/>
      <c r="K632" s="312"/>
    </row>
    <row r="633" spans="1:15" ht="32.25" customHeight="1" x14ac:dyDescent="0.25">
      <c r="A633" s="111">
        <v>1</v>
      </c>
      <c r="B633" s="468" t="s">
        <v>605</v>
      </c>
      <c r="C633" s="204" t="s">
        <v>274</v>
      </c>
      <c r="D633" s="204">
        <v>1</v>
      </c>
      <c r="E633" s="204" t="s">
        <v>274</v>
      </c>
      <c r="F633" s="111">
        <v>1</v>
      </c>
      <c r="G633" s="204" t="s">
        <v>274</v>
      </c>
      <c r="H633" s="576">
        <v>6.8</v>
      </c>
      <c r="I633" s="204" t="s">
        <v>274</v>
      </c>
      <c r="J633" s="612">
        <f>SUM(G633:I633)</f>
        <v>6.8</v>
      </c>
      <c r="K633" s="111">
        <v>1</v>
      </c>
      <c r="L633" s="204"/>
      <c r="M633" s="310" t="s">
        <v>602</v>
      </c>
      <c r="N633" s="204"/>
      <c r="O633" s="150"/>
    </row>
    <row r="634" spans="1:15" ht="32.25" customHeight="1" x14ac:dyDescent="0.25">
      <c r="A634" s="111">
        <v>2</v>
      </c>
      <c r="B634" s="204" t="s">
        <v>606</v>
      </c>
      <c r="C634" s="338" t="s">
        <v>274</v>
      </c>
      <c r="D634" s="204">
        <v>1</v>
      </c>
      <c r="E634" s="338" t="s">
        <v>274</v>
      </c>
      <c r="F634" s="111">
        <v>1</v>
      </c>
      <c r="G634" s="338" t="s">
        <v>274</v>
      </c>
      <c r="H634" s="576">
        <v>1</v>
      </c>
      <c r="I634" s="338" t="s">
        <v>274</v>
      </c>
      <c r="J634" s="612">
        <f>SUM(G634:I634)</f>
        <v>1</v>
      </c>
      <c r="K634" s="111">
        <v>1</v>
      </c>
      <c r="L634" s="204"/>
      <c r="M634" s="310" t="s">
        <v>603</v>
      </c>
      <c r="N634" s="204"/>
      <c r="O634" s="150"/>
    </row>
    <row r="635" spans="1:15" ht="46.5" customHeight="1" x14ac:dyDescent="0.25">
      <c r="A635" s="111">
        <v>3</v>
      </c>
      <c r="B635" s="468" t="s">
        <v>607</v>
      </c>
      <c r="C635" s="338" t="s">
        <v>274</v>
      </c>
      <c r="D635" s="111">
        <v>2</v>
      </c>
      <c r="E635" s="338" t="s">
        <v>274</v>
      </c>
      <c r="F635" s="111">
        <v>2</v>
      </c>
      <c r="G635" s="338" t="s">
        <v>274</v>
      </c>
      <c r="H635" s="576">
        <v>6.5</v>
      </c>
      <c r="I635" s="338" t="s">
        <v>274</v>
      </c>
      <c r="J635" s="612">
        <f>SUM(G635:I635)</f>
        <v>6.5</v>
      </c>
      <c r="K635" s="111">
        <v>2</v>
      </c>
      <c r="L635" s="345" t="s">
        <v>587</v>
      </c>
      <c r="M635" s="310" t="s">
        <v>604</v>
      </c>
      <c r="N635" s="204"/>
      <c r="O635" s="150"/>
    </row>
    <row r="636" spans="1:15" ht="17.25" customHeight="1" x14ac:dyDescent="0.25">
      <c r="A636" s="1096" t="s">
        <v>137</v>
      </c>
      <c r="B636" s="1096"/>
      <c r="C636" s="475" t="s">
        <v>274</v>
      </c>
      <c r="D636" s="613">
        <f>SUM(D633:D635)</f>
        <v>4</v>
      </c>
      <c r="E636" s="51" t="s">
        <v>274</v>
      </c>
      <c r="F636" s="613">
        <f>SUM(F633:F635)</f>
        <v>4</v>
      </c>
      <c r="G636" s="51" t="s">
        <v>274</v>
      </c>
      <c r="H636" s="602">
        <f>SUM(H633:H635)</f>
        <v>14.3</v>
      </c>
      <c r="I636" s="51" t="s">
        <v>274</v>
      </c>
      <c r="J636" s="537">
        <f>SUM(J633:J635)</f>
        <v>14.3</v>
      </c>
      <c r="K636" s="538">
        <f>SUM(K633:K635)</f>
        <v>4</v>
      </c>
    </row>
    <row r="637" spans="1:15" ht="6.75" customHeight="1" x14ac:dyDescent="0.25">
      <c r="A637" s="61"/>
      <c r="K637" s="312"/>
    </row>
    <row r="638" spans="1:15" ht="24" customHeight="1" x14ac:dyDescent="0.3">
      <c r="A638" s="1048" t="s">
        <v>161</v>
      </c>
      <c r="B638" s="1095"/>
      <c r="C638" s="1095"/>
      <c r="D638" s="1095"/>
      <c r="E638" s="1095"/>
      <c r="F638" s="1095"/>
      <c r="G638" s="1095"/>
      <c r="H638" s="1095"/>
      <c r="I638" s="1095"/>
      <c r="J638" s="1095"/>
      <c r="K638" s="312"/>
    </row>
    <row r="639" spans="1:15" ht="8.25" customHeight="1" x14ac:dyDescent="0.25">
      <c r="A639" s="62"/>
      <c r="B639" s="34"/>
      <c r="C639" s="34"/>
      <c r="D639" s="34"/>
      <c r="E639" s="34"/>
      <c r="F639" s="34"/>
      <c r="G639" s="34"/>
      <c r="H639" s="34"/>
      <c r="I639" s="34"/>
      <c r="J639" s="34"/>
      <c r="K639" s="130"/>
    </row>
    <row r="640" spans="1:15" ht="3.75" customHeight="1" x14ac:dyDescent="0.25">
      <c r="A640" s="61"/>
      <c r="K640" s="312"/>
    </row>
    <row r="641" spans="1:15" ht="24" customHeight="1" x14ac:dyDescent="0.3">
      <c r="A641" s="1097" t="s">
        <v>228</v>
      </c>
      <c r="B641" s="1094"/>
      <c r="C641" s="1094"/>
      <c r="D641" s="1094"/>
      <c r="E641" s="1094"/>
      <c r="F641" s="1094"/>
      <c r="G641" s="1094"/>
      <c r="H641" s="1094"/>
      <c r="I641" s="1094"/>
      <c r="J641" s="1094"/>
      <c r="K641" s="312"/>
    </row>
    <row r="642" spans="1:15" ht="4.5" customHeight="1" x14ac:dyDescent="0.25">
      <c r="A642" s="61"/>
      <c r="K642" s="312"/>
    </row>
    <row r="643" spans="1:15" ht="29.25" x14ac:dyDescent="0.2">
      <c r="A643" s="111">
        <v>1</v>
      </c>
      <c r="B643" s="204" t="s">
        <v>1147</v>
      </c>
      <c r="C643" s="111" t="s">
        <v>274</v>
      </c>
      <c r="D643" s="111" t="s">
        <v>274</v>
      </c>
      <c r="E643" s="111" t="s">
        <v>274</v>
      </c>
      <c r="F643" s="111">
        <v>1</v>
      </c>
      <c r="G643" s="111" t="s">
        <v>274</v>
      </c>
      <c r="H643" s="576">
        <v>122</v>
      </c>
      <c r="I643" s="111" t="s">
        <v>274</v>
      </c>
      <c r="J643" s="612">
        <f>SUM(G643:I643)</f>
        <v>122</v>
      </c>
      <c r="K643" s="111">
        <v>1</v>
      </c>
      <c r="L643" s="47"/>
      <c r="M643" s="121" t="s">
        <v>322</v>
      </c>
      <c r="N643" s="57"/>
      <c r="O643" s="57"/>
    </row>
    <row r="644" spans="1:15" ht="18" customHeight="1" x14ac:dyDescent="0.25">
      <c r="A644" s="1096" t="s">
        <v>137</v>
      </c>
      <c r="B644" s="1096"/>
      <c r="C644" s="68" t="s">
        <v>274</v>
      </c>
      <c r="D644" s="68" t="s">
        <v>274</v>
      </c>
      <c r="E644" s="51" t="s">
        <v>274</v>
      </c>
      <c r="F644" s="51">
        <f>SUM(F643)</f>
        <v>1</v>
      </c>
      <c r="G644" s="51" t="s">
        <v>274</v>
      </c>
      <c r="H644" s="639">
        <f>SUM(H643)</f>
        <v>122</v>
      </c>
      <c r="I644" s="51" t="s">
        <v>274</v>
      </c>
      <c r="J644" s="563">
        <f>SUM(J643)</f>
        <v>122</v>
      </c>
      <c r="K644" s="51">
        <f>SUM(K643)</f>
        <v>1</v>
      </c>
      <c r="L644" s="112"/>
      <c r="M644" s="112"/>
    </row>
    <row r="645" spans="1:15" ht="4.5" customHeight="1" x14ac:dyDescent="0.25">
      <c r="A645" s="61"/>
      <c r="K645" s="312"/>
    </row>
    <row r="646" spans="1:15" ht="24" customHeight="1" x14ac:dyDescent="0.3">
      <c r="A646" s="61"/>
      <c r="B646" s="1113" t="s">
        <v>225</v>
      </c>
      <c r="C646" s="1113"/>
      <c r="D646" s="1092"/>
      <c r="E646" s="1092"/>
      <c r="F646" s="1092"/>
      <c r="G646" s="1092"/>
      <c r="H646" s="1092"/>
      <c r="I646" s="1092"/>
      <c r="J646" s="1092"/>
      <c r="K646" s="312"/>
    </row>
    <row r="647" spans="1:15" ht="6" customHeight="1" x14ac:dyDescent="0.25">
      <c r="A647" s="62"/>
      <c r="B647" s="34"/>
      <c r="C647" s="34"/>
      <c r="D647" s="34"/>
      <c r="E647" s="34"/>
      <c r="F647" s="34"/>
      <c r="G647" s="34"/>
      <c r="H647" s="34"/>
      <c r="I647" s="34"/>
      <c r="J647" s="34"/>
      <c r="K647" s="130"/>
    </row>
    <row r="648" spans="1:15" s="74" customFormat="1" ht="44.25" customHeight="1" x14ac:dyDescent="0.25">
      <c r="A648" s="111">
        <v>1</v>
      </c>
      <c r="B648" s="561" t="s">
        <v>1358</v>
      </c>
      <c r="C648" s="338" t="s">
        <v>274</v>
      </c>
      <c r="D648" s="204">
        <v>1</v>
      </c>
      <c r="E648" s="338" t="s">
        <v>274</v>
      </c>
      <c r="F648" s="111">
        <v>1</v>
      </c>
      <c r="G648" s="338" t="s">
        <v>274</v>
      </c>
      <c r="H648" s="576">
        <v>105.89</v>
      </c>
      <c r="I648" s="575" t="s">
        <v>274</v>
      </c>
      <c r="J648" s="576">
        <v>105.89</v>
      </c>
      <c r="K648" s="111">
        <v>1</v>
      </c>
      <c r="L648" s="310"/>
      <c r="M648" s="310" t="s">
        <v>634</v>
      </c>
      <c r="N648" s="310"/>
      <c r="O648" s="150"/>
    </row>
    <row r="649" spans="1:15" ht="20.25" customHeight="1" x14ac:dyDescent="0.2">
      <c r="A649" s="1096" t="s">
        <v>137</v>
      </c>
      <c r="B649" s="1096"/>
      <c r="C649" s="213" t="s">
        <v>274</v>
      </c>
      <c r="D649" s="51">
        <f>SUM(D648:D648)</f>
        <v>1</v>
      </c>
      <c r="E649" s="51" t="s">
        <v>274</v>
      </c>
      <c r="F649" s="51">
        <f>SUM(F648:F648)</f>
        <v>1</v>
      </c>
      <c r="G649" s="51" t="s">
        <v>274</v>
      </c>
      <c r="H649" s="639">
        <f>SUM(H648:H648)</f>
        <v>105.89</v>
      </c>
      <c r="I649" s="51" t="s">
        <v>274</v>
      </c>
      <c r="J649" s="639">
        <f>SUM(J648:J648)</f>
        <v>105.89</v>
      </c>
      <c r="K649" s="51">
        <f>SUM(K648:K648)</f>
        <v>1</v>
      </c>
    </row>
    <row r="650" spans="1:15" ht="6" customHeight="1" x14ac:dyDescent="0.25">
      <c r="A650" s="99"/>
      <c r="B650" s="100"/>
      <c r="C650" s="100"/>
      <c r="D650" s="100"/>
      <c r="E650" s="100"/>
      <c r="F650" s="100"/>
      <c r="G650" s="100"/>
      <c r="H650" s="100"/>
      <c r="I650" s="100"/>
      <c r="J650" s="100"/>
      <c r="K650" s="241"/>
    </row>
    <row r="651" spans="1:15" ht="24" customHeight="1" x14ac:dyDescent="0.3">
      <c r="A651" s="96"/>
      <c r="B651" s="1114" t="s">
        <v>229</v>
      </c>
      <c r="C651" s="1114"/>
      <c r="D651" s="1092"/>
      <c r="E651" s="1092"/>
      <c r="F651" s="1092"/>
      <c r="G651" s="1092"/>
      <c r="H651" s="1092"/>
      <c r="I651" s="1092"/>
      <c r="J651" s="1092"/>
      <c r="K651" s="312"/>
    </row>
    <row r="652" spans="1:15" ht="3" customHeight="1" x14ac:dyDescent="0.25">
      <c r="A652" s="62"/>
      <c r="B652" s="34"/>
      <c r="C652" s="34"/>
      <c r="D652" s="34"/>
      <c r="E652" s="34"/>
      <c r="F652" s="34"/>
      <c r="G652" s="34"/>
      <c r="H652" s="34"/>
      <c r="I652" s="34"/>
      <c r="J652" s="34"/>
      <c r="K652" s="130"/>
    </row>
    <row r="653" spans="1:15" ht="0.75" customHeight="1" x14ac:dyDescent="0.25">
      <c r="A653" s="61"/>
      <c r="K653" s="312"/>
    </row>
    <row r="654" spans="1:15" ht="24" customHeight="1" x14ac:dyDescent="0.3">
      <c r="A654" s="61"/>
      <c r="B654" s="1113" t="s">
        <v>230</v>
      </c>
      <c r="C654" s="1113"/>
      <c r="D654" s="1092"/>
      <c r="E654" s="1092"/>
      <c r="F654" s="1092"/>
      <c r="G654" s="1092"/>
      <c r="H654" s="1092"/>
      <c r="I654" s="1092"/>
      <c r="J654" s="1092"/>
      <c r="K654" s="312"/>
    </row>
    <row r="655" spans="1:15" ht="4.5" customHeight="1" x14ac:dyDescent="0.25">
      <c r="A655" s="62"/>
      <c r="B655" s="34"/>
      <c r="C655" s="34"/>
      <c r="D655" s="34"/>
      <c r="E655" s="34"/>
      <c r="F655" s="34"/>
      <c r="G655" s="34"/>
      <c r="H655" s="34"/>
      <c r="I655" s="34"/>
      <c r="J655" s="34"/>
      <c r="K655" s="312"/>
    </row>
    <row r="656" spans="1:15" ht="153.75" customHeight="1" x14ac:dyDescent="0.2">
      <c r="A656" s="50">
        <v>1</v>
      </c>
      <c r="B656" s="151" t="s">
        <v>1212</v>
      </c>
      <c r="C656" s="108" t="s">
        <v>274</v>
      </c>
      <c r="D656" s="482">
        <v>10</v>
      </c>
      <c r="E656" s="482">
        <v>677</v>
      </c>
      <c r="F656" s="482">
        <v>1</v>
      </c>
      <c r="G656" s="481">
        <v>133.72999999999999</v>
      </c>
      <c r="H656" s="485">
        <v>47.076799999999999</v>
      </c>
      <c r="I656" s="473" t="s">
        <v>274</v>
      </c>
      <c r="J656" s="485">
        <f>SUM(G656:I656)</f>
        <v>180.80679999999998</v>
      </c>
      <c r="K656" s="111">
        <v>10</v>
      </c>
      <c r="L656" s="111"/>
      <c r="M656" s="310" t="s">
        <v>450</v>
      </c>
      <c r="N656" s="149"/>
      <c r="O656" s="149"/>
    </row>
    <row r="657" spans="1:15" ht="31.5" customHeight="1" x14ac:dyDescent="0.2">
      <c r="A657" s="50">
        <v>2</v>
      </c>
      <c r="B657" s="204" t="s">
        <v>380</v>
      </c>
      <c r="C657" s="108" t="s">
        <v>274</v>
      </c>
      <c r="D657" s="338">
        <v>2</v>
      </c>
      <c r="E657" s="338">
        <v>61</v>
      </c>
      <c r="F657" s="338" t="s">
        <v>274</v>
      </c>
      <c r="G657" s="473">
        <v>24.56</v>
      </c>
      <c r="H657" s="473" t="s">
        <v>274</v>
      </c>
      <c r="I657" s="473" t="s">
        <v>274</v>
      </c>
      <c r="J657" s="473">
        <v>24.56</v>
      </c>
      <c r="K657" s="111">
        <v>2</v>
      </c>
      <c r="L657" s="111"/>
      <c r="M657" s="204" t="s">
        <v>381</v>
      </c>
      <c r="N657" s="179"/>
      <c r="O657" s="179"/>
    </row>
    <row r="658" spans="1:15" ht="31.5" customHeight="1" x14ac:dyDescent="0.2">
      <c r="A658" s="50">
        <v>3</v>
      </c>
      <c r="B658" s="151" t="s">
        <v>1213</v>
      </c>
      <c r="C658" s="108" t="s">
        <v>274</v>
      </c>
      <c r="D658" s="338">
        <v>1</v>
      </c>
      <c r="E658" s="338">
        <v>1</v>
      </c>
      <c r="F658" s="338" t="s">
        <v>274</v>
      </c>
      <c r="G658" s="473">
        <v>1</v>
      </c>
      <c r="H658" s="473" t="s">
        <v>274</v>
      </c>
      <c r="I658" s="473" t="s">
        <v>274</v>
      </c>
      <c r="J658" s="473">
        <f>SUM(G658:I658)</f>
        <v>1</v>
      </c>
      <c r="K658" s="111">
        <v>1</v>
      </c>
      <c r="L658" s="121" t="s">
        <v>1214</v>
      </c>
      <c r="M658" s="204"/>
      <c r="N658" s="179"/>
      <c r="O658" s="179"/>
    </row>
    <row r="659" spans="1:15" ht="18" customHeight="1" x14ac:dyDescent="0.2">
      <c r="A659" s="1175" t="s">
        <v>101</v>
      </c>
      <c r="B659" s="1176"/>
      <c r="C659" s="486" t="s">
        <v>274</v>
      </c>
      <c r="D659" s="476">
        <f>SUM(D656:D658)</f>
        <v>13</v>
      </c>
      <c r="E659" s="476">
        <f>SUM(E656:E658)</f>
        <v>739</v>
      </c>
      <c r="F659" s="476">
        <f>SUM(F656:F658)</f>
        <v>1</v>
      </c>
      <c r="G659" s="479">
        <f>SUM(G656:G658)</f>
        <v>159.29</v>
      </c>
      <c r="H659" s="487">
        <f>SUM(H656:H658)</f>
        <v>47.076799999999999</v>
      </c>
      <c r="I659" s="478" t="s">
        <v>274</v>
      </c>
      <c r="J659" s="487">
        <f>SUM(J656:J658)</f>
        <v>206.36679999999998</v>
      </c>
      <c r="K659" s="476">
        <f>SUM(K656:K658)</f>
        <v>13</v>
      </c>
      <c r="L659" s="398"/>
      <c r="M659" s="181"/>
      <c r="N659" s="181"/>
      <c r="O659" s="182"/>
    </row>
    <row r="660" spans="1:15" ht="5.25" customHeight="1" x14ac:dyDescent="0.25">
      <c r="A660" s="81"/>
      <c r="B660" s="82"/>
      <c r="C660" s="82"/>
      <c r="D660" s="83"/>
      <c r="E660" s="83"/>
      <c r="F660" s="83"/>
      <c r="G660" s="95"/>
      <c r="H660" s="95"/>
      <c r="I660" s="95"/>
      <c r="J660" s="316"/>
      <c r="K660" s="294"/>
    </row>
    <row r="661" spans="1:15" ht="24" customHeight="1" x14ac:dyDescent="0.3">
      <c r="A661" s="61"/>
      <c r="B661" s="1113" t="s">
        <v>231</v>
      </c>
      <c r="C661" s="1113"/>
      <c r="D661" s="1092"/>
      <c r="E661" s="1092"/>
      <c r="F661" s="1092"/>
      <c r="G661" s="1092"/>
      <c r="H661" s="1092"/>
      <c r="I661" s="1092"/>
      <c r="J661" s="1092"/>
      <c r="K661" s="312"/>
    </row>
    <row r="662" spans="1:15" ht="4.5" customHeight="1" x14ac:dyDescent="0.25">
      <c r="A662" s="62"/>
      <c r="B662" s="34"/>
      <c r="C662" s="34"/>
      <c r="D662" s="34"/>
      <c r="E662" s="34"/>
      <c r="F662" s="34"/>
      <c r="G662" s="34"/>
      <c r="H662" s="34"/>
      <c r="I662" s="34"/>
      <c r="J662" s="34"/>
      <c r="K662" s="130"/>
    </row>
    <row r="663" spans="1:15" s="64" customFormat="1" ht="45.75" customHeight="1" x14ac:dyDescent="0.2">
      <c r="A663" s="495">
        <v>1</v>
      </c>
      <c r="B663" s="108" t="s">
        <v>388</v>
      </c>
      <c r="C663" s="201" t="s">
        <v>274</v>
      </c>
      <c r="D663" s="327">
        <v>3</v>
      </c>
      <c r="E663" s="327">
        <v>6</v>
      </c>
      <c r="F663" s="327">
        <v>1</v>
      </c>
      <c r="G663" s="108">
        <v>1.8428</v>
      </c>
      <c r="H663" s="108">
        <v>5</v>
      </c>
      <c r="I663" s="108" t="s">
        <v>274</v>
      </c>
      <c r="J663" s="108">
        <v>6.8428000000000004</v>
      </c>
      <c r="K663" s="327">
        <v>3</v>
      </c>
      <c r="L663" s="327"/>
      <c r="M663" s="399" t="s">
        <v>382</v>
      </c>
      <c r="N663" s="224"/>
      <c r="O663" s="224" t="s">
        <v>383</v>
      </c>
    </row>
    <row r="664" spans="1:15" ht="77.25" customHeight="1" x14ac:dyDescent="0.2">
      <c r="A664" s="480">
        <v>2</v>
      </c>
      <c r="B664" s="506" t="s">
        <v>389</v>
      </c>
      <c r="C664" s="201" t="s">
        <v>274</v>
      </c>
      <c r="D664" s="507">
        <v>4</v>
      </c>
      <c r="E664" s="507">
        <v>16</v>
      </c>
      <c r="F664" s="507" t="s">
        <v>274</v>
      </c>
      <c r="G664" s="506">
        <v>14.8</v>
      </c>
      <c r="H664" s="506" t="s">
        <v>274</v>
      </c>
      <c r="I664" s="506" t="s">
        <v>274</v>
      </c>
      <c r="J664" s="506">
        <v>14.8</v>
      </c>
      <c r="K664" s="327">
        <v>4</v>
      </c>
      <c r="L664" s="327"/>
      <c r="M664" s="400" t="s">
        <v>384</v>
      </c>
      <c r="N664" s="332"/>
      <c r="O664" s="400" t="s">
        <v>385</v>
      </c>
    </row>
    <row r="665" spans="1:15" ht="242.25" customHeight="1" x14ac:dyDescent="0.2">
      <c r="A665" s="480">
        <v>3</v>
      </c>
      <c r="B665" s="201" t="s">
        <v>390</v>
      </c>
      <c r="C665" s="201" t="s">
        <v>274</v>
      </c>
      <c r="D665" s="401">
        <v>37</v>
      </c>
      <c r="E665" s="401">
        <v>376</v>
      </c>
      <c r="F665" s="201" t="s">
        <v>274</v>
      </c>
      <c r="G665" s="201">
        <v>114.11</v>
      </c>
      <c r="H665" s="201" t="s">
        <v>274</v>
      </c>
      <c r="I665" s="201" t="s">
        <v>274</v>
      </c>
      <c r="J665" s="201">
        <v>114.11</v>
      </c>
      <c r="K665" s="401">
        <v>37</v>
      </c>
      <c r="L665" s="327"/>
      <c r="M665" s="224" t="s">
        <v>386</v>
      </c>
      <c r="N665" s="201"/>
      <c r="O665" s="224" t="s">
        <v>387</v>
      </c>
    </row>
    <row r="666" spans="1:15" ht="409.5" customHeight="1" x14ac:dyDescent="0.2">
      <c r="A666" s="480">
        <v>4</v>
      </c>
      <c r="B666" s="332" t="s">
        <v>391</v>
      </c>
      <c r="C666" s="332" t="s">
        <v>274</v>
      </c>
      <c r="D666" s="338">
        <v>83</v>
      </c>
      <c r="E666" s="338">
        <v>689</v>
      </c>
      <c r="F666" s="201" t="s">
        <v>274</v>
      </c>
      <c r="G666" s="332">
        <v>173.08</v>
      </c>
      <c r="H666" s="201" t="s">
        <v>274</v>
      </c>
      <c r="I666" s="201" t="s">
        <v>274</v>
      </c>
      <c r="J666" s="332">
        <v>173.08</v>
      </c>
      <c r="K666" s="338">
        <v>83</v>
      </c>
      <c r="L666" s="327"/>
      <c r="M666" s="402" t="s">
        <v>392</v>
      </c>
      <c r="N666" s="402" t="s">
        <v>393</v>
      </c>
      <c r="O666" s="403" t="s">
        <v>394</v>
      </c>
    </row>
    <row r="667" spans="1:15" ht="24" customHeight="1" x14ac:dyDescent="0.2">
      <c r="A667" s="508"/>
      <c r="B667" s="508" t="s">
        <v>53</v>
      </c>
      <c r="C667" s="509" t="s">
        <v>274</v>
      </c>
      <c r="D667" s="483">
        <f>SUM(D663:D666)</f>
        <v>127</v>
      </c>
      <c r="E667" s="483">
        <f t="shared" ref="E667:K667" si="19">SUM(E663:E666)</f>
        <v>1087</v>
      </c>
      <c r="F667" s="483">
        <f t="shared" si="19"/>
        <v>1</v>
      </c>
      <c r="G667" s="510">
        <f t="shared" si="19"/>
        <v>303.83280000000002</v>
      </c>
      <c r="H667" s="483">
        <f t="shared" si="19"/>
        <v>5</v>
      </c>
      <c r="I667" s="511" t="s">
        <v>274</v>
      </c>
      <c r="J667" s="510">
        <f t="shared" si="19"/>
        <v>308.83280000000002</v>
      </c>
      <c r="K667" s="483">
        <f t="shared" si="19"/>
        <v>127</v>
      </c>
      <c r="L667" s="404"/>
      <c r="M667" s="405" t="s">
        <v>5</v>
      </c>
      <c r="N667" s="405"/>
      <c r="O667" s="405"/>
    </row>
    <row r="668" spans="1:15" ht="4.5" customHeight="1" x14ac:dyDescent="0.25">
      <c r="A668" s="61"/>
      <c r="K668" s="312"/>
    </row>
    <row r="669" spans="1:15" ht="24" customHeight="1" x14ac:dyDescent="0.3">
      <c r="A669" s="61"/>
      <c r="B669" s="1113" t="s">
        <v>232</v>
      </c>
      <c r="C669" s="1113"/>
      <c r="D669" s="1092"/>
      <c r="E669" s="1092"/>
      <c r="F669" s="1092"/>
      <c r="G669" s="1092"/>
      <c r="H669" s="1092"/>
      <c r="I669" s="1092"/>
      <c r="J669" s="1092"/>
      <c r="K669" s="312"/>
    </row>
    <row r="670" spans="1:15" ht="3.75" customHeight="1" x14ac:dyDescent="0.25">
      <c r="A670" s="61"/>
      <c r="K670" s="312"/>
    </row>
    <row r="671" spans="1:15" ht="120.75" customHeight="1" x14ac:dyDescent="0.25">
      <c r="A671" s="495">
        <v>1</v>
      </c>
      <c r="B671" s="204" t="s">
        <v>957</v>
      </c>
      <c r="C671" s="328" t="s">
        <v>274</v>
      </c>
      <c r="D671" s="204">
        <v>12</v>
      </c>
      <c r="E671" s="204">
        <v>127</v>
      </c>
      <c r="F671" s="204" t="s">
        <v>274</v>
      </c>
      <c r="G671" s="575">
        <v>16.89</v>
      </c>
      <c r="H671" s="575" t="s">
        <v>274</v>
      </c>
      <c r="I671" s="575" t="s">
        <v>274</v>
      </c>
      <c r="J671" s="575">
        <v>16.89</v>
      </c>
      <c r="K671" s="204">
        <v>12</v>
      </c>
      <c r="L671" s="310"/>
      <c r="M671" s="310" t="s">
        <v>452</v>
      </c>
      <c r="N671" s="120"/>
      <c r="O671" s="121" t="s">
        <v>451</v>
      </c>
    </row>
    <row r="672" spans="1:15" ht="225" customHeight="1" x14ac:dyDescent="0.2">
      <c r="A672" s="132">
        <v>2</v>
      </c>
      <c r="B672" s="328" t="s">
        <v>453</v>
      </c>
      <c r="C672" s="328" t="s">
        <v>274</v>
      </c>
      <c r="D672" s="328">
        <v>47</v>
      </c>
      <c r="E672" s="328">
        <v>518</v>
      </c>
      <c r="F672" s="328" t="s">
        <v>274</v>
      </c>
      <c r="G672" s="757">
        <v>84.667000000000002</v>
      </c>
      <c r="H672" s="757" t="s">
        <v>274</v>
      </c>
      <c r="I672" s="757" t="s">
        <v>274</v>
      </c>
      <c r="J672" s="757">
        <v>84.667000000000002</v>
      </c>
      <c r="K672" s="204">
        <v>47</v>
      </c>
      <c r="L672" s="361" t="s">
        <v>959</v>
      </c>
      <c r="M672" s="310" t="s">
        <v>958</v>
      </c>
      <c r="N672" s="310" t="s">
        <v>959</v>
      </c>
      <c r="O672" s="310"/>
    </row>
    <row r="673" spans="1:15" ht="23.25" customHeight="1" x14ac:dyDescent="0.2">
      <c r="A673" s="1254" t="s">
        <v>137</v>
      </c>
      <c r="B673" s="1255"/>
      <c r="C673" s="818" t="s">
        <v>274</v>
      </c>
      <c r="D673" s="512">
        <f>SUM(D671:D672)</f>
        <v>59</v>
      </c>
      <c r="E673" s="512">
        <f>SUM(E671:E672)</f>
        <v>645</v>
      </c>
      <c r="F673" s="513" t="s">
        <v>274</v>
      </c>
      <c r="G673" s="694">
        <f>SUM(G671:G672)</f>
        <v>101.557</v>
      </c>
      <c r="H673" s="514" t="s">
        <v>274</v>
      </c>
      <c r="I673" s="514" t="s">
        <v>274</v>
      </c>
      <c r="J673" s="621">
        <f>SUM(J671:J672)</f>
        <v>101.557</v>
      </c>
      <c r="K673" s="51">
        <f>SUM(K671:K672)</f>
        <v>59</v>
      </c>
    </row>
    <row r="674" spans="1:15" ht="3.75" customHeight="1" x14ac:dyDescent="0.25">
      <c r="A674" s="59"/>
      <c r="B674" s="316"/>
      <c r="C674" s="316"/>
      <c r="D674" s="316"/>
      <c r="E674" s="316"/>
      <c r="F674" s="316"/>
      <c r="G674" s="316"/>
      <c r="H674" s="316"/>
      <c r="I674" s="316"/>
      <c r="J674" s="316"/>
      <c r="K674" s="312"/>
    </row>
    <row r="675" spans="1:15" ht="24" customHeight="1" x14ac:dyDescent="0.3">
      <c r="A675" s="61"/>
      <c r="B675" s="1113" t="s">
        <v>233</v>
      </c>
      <c r="C675" s="1113"/>
      <c r="D675" s="1092"/>
      <c r="E675" s="1092"/>
      <c r="F675" s="1092"/>
      <c r="G675" s="1092"/>
      <c r="H675" s="1092"/>
      <c r="I675" s="1092"/>
      <c r="J675" s="1092"/>
      <c r="K675" s="312"/>
    </row>
    <row r="676" spans="1:15" ht="5.25" customHeight="1" x14ac:dyDescent="0.25">
      <c r="A676" s="62"/>
      <c r="B676" s="34"/>
      <c r="C676" s="34"/>
      <c r="D676" s="34"/>
      <c r="E676" s="34"/>
      <c r="F676" s="34"/>
      <c r="G676" s="34"/>
      <c r="H676" s="34"/>
      <c r="I676" s="34"/>
      <c r="J676" s="34"/>
      <c r="K676" s="312"/>
    </row>
    <row r="677" spans="1:15" ht="33" customHeight="1" x14ac:dyDescent="0.2">
      <c r="A677" s="204">
        <v>1</v>
      </c>
      <c r="B677" s="133" t="s">
        <v>476</v>
      </c>
      <c r="C677" s="204" t="s">
        <v>274</v>
      </c>
      <c r="D677" s="204">
        <v>4</v>
      </c>
      <c r="E677" s="204">
        <v>4</v>
      </c>
      <c r="F677" s="204" t="s">
        <v>274</v>
      </c>
      <c r="G677" s="575">
        <v>0.84</v>
      </c>
      <c r="H677" s="575" t="s">
        <v>274</v>
      </c>
      <c r="I677" s="575" t="s">
        <v>274</v>
      </c>
      <c r="J677" s="575">
        <v>0.84</v>
      </c>
      <c r="K677" s="204">
        <v>2</v>
      </c>
      <c r="L677" s="310"/>
      <c r="M677" s="310" t="s">
        <v>472</v>
      </c>
      <c r="N677" s="183"/>
      <c r="O677" s="183"/>
    </row>
    <row r="678" spans="1:15" ht="30.75" customHeight="1" x14ac:dyDescent="0.2">
      <c r="A678" s="204">
        <v>2</v>
      </c>
      <c r="B678" s="133" t="s">
        <v>1242</v>
      </c>
      <c r="C678" s="204" t="s">
        <v>274</v>
      </c>
      <c r="D678" s="204">
        <v>7</v>
      </c>
      <c r="E678" s="204">
        <v>25</v>
      </c>
      <c r="F678" s="204" t="s">
        <v>274</v>
      </c>
      <c r="G678" s="575">
        <v>2.02</v>
      </c>
      <c r="H678" s="575" t="s">
        <v>274</v>
      </c>
      <c r="I678" s="575" t="s">
        <v>274</v>
      </c>
      <c r="J678" s="575">
        <v>2.02</v>
      </c>
      <c r="K678" s="204">
        <v>1</v>
      </c>
      <c r="L678" s="310"/>
      <c r="M678" s="310" t="s">
        <v>323</v>
      </c>
      <c r="N678" s="183"/>
      <c r="O678" s="183"/>
    </row>
    <row r="679" spans="1:15" ht="31.5" customHeight="1" x14ac:dyDescent="0.2">
      <c r="A679" s="204">
        <v>3</v>
      </c>
      <c r="B679" s="209" t="s">
        <v>277</v>
      </c>
      <c r="C679" s="204" t="s">
        <v>274</v>
      </c>
      <c r="D679" s="204">
        <v>3</v>
      </c>
      <c r="E679" s="204">
        <v>18</v>
      </c>
      <c r="F679" s="204" t="s">
        <v>274</v>
      </c>
      <c r="G679" s="575">
        <v>0.64</v>
      </c>
      <c r="H679" s="575" t="s">
        <v>274</v>
      </c>
      <c r="I679" s="575" t="s">
        <v>274</v>
      </c>
      <c r="J679" s="575">
        <v>0.64</v>
      </c>
      <c r="K679" s="204">
        <v>2</v>
      </c>
      <c r="L679" s="310"/>
      <c r="M679" s="310" t="s">
        <v>473</v>
      </c>
      <c r="N679" s="183"/>
      <c r="O679" s="183"/>
    </row>
    <row r="680" spans="1:15" ht="48.75" customHeight="1" x14ac:dyDescent="0.2">
      <c r="A680" s="204">
        <v>4</v>
      </c>
      <c r="B680" s="133" t="s">
        <v>475</v>
      </c>
      <c r="C680" s="204" t="s">
        <v>274</v>
      </c>
      <c r="D680" s="204">
        <v>3</v>
      </c>
      <c r="E680" s="204">
        <v>13</v>
      </c>
      <c r="F680" s="204" t="s">
        <v>274</v>
      </c>
      <c r="G680" s="575">
        <v>2.0270000000000001</v>
      </c>
      <c r="H680" s="575" t="s">
        <v>274</v>
      </c>
      <c r="I680" s="575" t="s">
        <v>274</v>
      </c>
      <c r="J680" s="575">
        <v>2.0270000000000001</v>
      </c>
      <c r="K680" s="204">
        <v>2</v>
      </c>
      <c r="L680" s="310"/>
      <c r="M680" s="310" t="s">
        <v>474</v>
      </c>
      <c r="N680" s="183"/>
      <c r="O680" s="183"/>
    </row>
    <row r="681" spans="1:15" ht="24" customHeight="1" x14ac:dyDescent="0.25">
      <c r="A681" s="1096" t="s">
        <v>137</v>
      </c>
      <c r="B681" s="1096"/>
      <c r="C681" s="209" t="s">
        <v>274</v>
      </c>
      <c r="D681" s="513">
        <v>17</v>
      </c>
      <c r="E681" s="513">
        <v>60</v>
      </c>
      <c r="F681" s="513" t="s">
        <v>274</v>
      </c>
      <c r="G681" s="514">
        <v>5.5270000000000001</v>
      </c>
      <c r="H681" s="514" t="s">
        <v>274</v>
      </c>
      <c r="I681" s="514" t="s">
        <v>274</v>
      </c>
      <c r="J681" s="514">
        <v>5.5270000000000001</v>
      </c>
      <c r="K681" s="513">
        <v>7</v>
      </c>
      <c r="L681" s="52"/>
    </row>
    <row r="682" spans="1:15" ht="3.75" customHeight="1" x14ac:dyDescent="0.25">
      <c r="A682" s="61"/>
      <c r="K682" s="312"/>
    </row>
    <row r="683" spans="1:15" ht="24" customHeight="1" x14ac:dyDescent="0.3">
      <c r="A683" s="61"/>
      <c r="B683" s="1224" t="s">
        <v>234</v>
      </c>
      <c r="C683" s="1224"/>
      <c r="D683" s="1190"/>
      <c r="E683" s="1190"/>
      <c r="F683" s="1190"/>
      <c r="G683" s="1190"/>
      <c r="H683" s="1190"/>
      <c r="I683" s="1190"/>
      <c r="J683" s="1190"/>
      <c r="K683" s="1241"/>
    </row>
    <row r="684" spans="1:15" ht="5.25" customHeight="1" x14ac:dyDescent="0.25">
      <c r="A684" s="62"/>
      <c r="B684" s="34"/>
      <c r="C684" s="34"/>
      <c r="D684" s="34"/>
      <c r="E684" s="34"/>
      <c r="F684" s="34"/>
      <c r="G684" s="34"/>
      <c r="H684" s="34"/>
      <c r="I684" s="34"/>
      <c r="J684" s="34"/>
      <c r="K684" s="312"/>
    </row>
    <row r="685" spans="1:15" ht="31.5" customHeight="1" x14ac:dyDescent="0.2">
      <c r="A685" s="168">
        <v>1</v>
      </c>
      <c r="B685" s="615" t="s">
        <v>499</v>
      </c>
      <c r="C685" s="338" t="s">
        <v>274</v>
      </c>
      <c r="D685" s="168">
        <v>2</v>
      </c>
      <c r="E685" s="168">
        <v>7</v>
      </c>
      <c r="F685" s="338" t="s">
        <v>274</v>
      </c>
      <c r="G685" s="604">
        <v>0.53</v>
      </c>
      <c r="H685" s="338" t="s">
        <v>274</v>
      </c>
      <c r="I685" s="338" t="s">
        <v>274</v>
      </c>
      <c r="J685" s="605">
        <f>SUM(G685:I685)</f>
        <v>0.53</v>
      </c>
      <c r="K685" s="111">
        <v>7</v>
      </c>
      <c r="L685" s="111"/>
      <c r="M685" s="47" t="s">
        <v>324</v>
      </c>
      <c r="N685" s="47" t="s">
        <v>1045</v>
      </c>
      <c r="O685" s="245"/>
    </row>
    <row r="686" spans="1:15" ht="30.75" customHeight="1" x14ac:dyDescent="0.2">
      <c r="A686" s="204">
        <v>2</v>
      </c>
      <c r="B686" s="133" t="s">
        <v>500</v>
      </c>
      <c r="C686" s="338" t="s">
        <v>274</v>
      </c>
      <c r="D686" s="204">
        <v>5</v>
      </c>
      <c r="E686" s="204">
        <v>9</v>
      </c>
      <c r="F686" s="338" t="s">
        <v>274</v>
      </c>
      <c r="G686" s="575">
        <v>0.87</v>
      </c>
      <c r="H686" s="338" t="s">
        <v>274</v>
      </c>
      <c r="I686" s="338" t="s">
        <v>274</v>
      </c>
      <c r="J686" s="612">
        <f>SUM(G686:I686)</f>
        <v>0.87</v>
      </c>
      <c r="K686" s="111">
        <v>9</v>
      </c>
      <c r="L686" s="204" t="s">
        <v>504</v>
      </c>
      <c r="M686" s="47"/>
      <c r="N686" s="47" t="s">
        <v>1049</v>
      </c>
      <c r="O686" s="47"/>
    </row>
    <row r="687" spans="1:15" ht="17.25" customHeight="1" x14ac:dyDescent="0.2">
      <c r="A687" s="204">
        <v>3</v>
      </c>
      <c r="B687" s="209" t="s">
        <v>505</v>
      </c>
      <c r="C687" s="338" t="s">
        <v>274</v>
      </c>
      <c r="D687" s="204">
        <v>2</v>
      </c>
      <c r="E687" s="204">
        <v>10</v>
      </c>
      <c r="F687" s="338" t="s">
        <v>274</v>
      </c>
      <c r="G687" s="575">
        <v>0.81</v>
      </c>
      <c r="H687" s="338" t="s">
        <v>274</v>
      </c>
      <c r="I687" s="338" t="s">
        <v>274</v>
      </c>
      <c r="J687" s="612">
        <f>SUM(G687:I687)</f>
        <v>0.81</v>
      </c>
      <c r="K687" s="111">
        <v>10</v>
      </c>
      <c r="L687" s="111"/>
      <c r="M687" s="47" t="s">
        <v>325</v>
      </c>
      <c r="N687" s="47"/>
      <c r="O687" s="310"/>
    </row>
    <row r="688" spans="1:15" ht="19.5" customHeight="1" x14ac:dyDescent="0.2">
      <c r="A688" s="47"/>
      <c r="B688" s="469" t="s">
        <v>101</v>
      </c>
      <c r="C688" s="477" t="s">
        <v>274</v>
      </c>
      <c r="D688" s="607">
        <f>SUM(D685:D687)</f>
        <v>9</v>
      </c>
      <c r="E688" s="607">
        <f>SUM(E685:E687)</f>
        <v>26</v>
      </c>
      <c r="F688" s="477" t="s">
        <v>274</v>
      </c>
      <c r="G688" s="609">
        <f>SUM(G685:G687)</f>
        <v>2.21</v>
      </c>
      <c r="H688" s="477" t="s">
        <v>274</v>
      </c>
      <c r="I688" s="477" t="s">
        <v>274</v>
      </c>
      <c r="J688" s="610">
        <f>SUM(J685:J687)</f>
        <v>2.21</v>
      </c>
      <c r="K688" s="68">
        <f>SUM(K685:K687)</f>
        <v>26</v>
      </c>
      <c r="L688" s="47"/>
      <c r="M688" s="47"/>
      <c r="N688" s="47"/>
      <c r="O688" s="245"/>
    </row>
    <row r="689" spans="1:15" ht="2.25" customHeight="1" x14ac:dyDescent="0.25">
      <c r="A689" s="59"/>
      <c r="B689" s="316"/>
      <c r="C689" s="316"/>
      <c r="D689" s="316"/>
      <c r="E689" s="316"/>
      <c r="F689" s="316"/>
      <c r="G689" s="316"/>
      <c r="H689" s="316"/>
      <c r="I689" s="316"/>
      <c r="J689" s="316"/>
      <c r="K689" s="312"/>
    </row>
    <row r="690" spans="1:15" ht="0.75" customHeight="1" x14ac:dyDescent="0.25">
      <c r="A690" s="61"/>
      <c r="K690" s="312"/>
    </row>
    <row r="691" spans="1:15" ht="24" customHeight="1" x14ac:dyDescent="0.3">
      <c r="A691" s="61"/>
      <c r="B691" s="1113" t="s">
        <v>235</v>
      </c>
      <c r="C691" s="1113"/>
      <c r="D691" s="1092"/>
      <c r="E691" s="1092"/>
      <c r="F691" s="1092"/>
      <c r="G691" s="1092"/>
      <c r="H691" s="1092"/>
      <c r="I691" s="1092"/>
      <c r="J691" s="1092"/>
      <c r="K691" s="312"/>
    </row>
    <row r="692" spans="1:15" ht="4.5" customHeight="1" x14ac:dyDescent="0.25">
      <c r="A692" s="62"/>
      <c r="K692" s="312"/>
    </row>
    <row r="693" spans="1:15" ht="30.75" customHeight="1" x14ac:dyDescent="0.2">
      <c r="A693" s="157">
        <v>1</v>
      </c>
      <c r="B693" s="623" t="s">
        <v>1273</v>
      </c>
      <c r="C693" s="338" t="s">
        <v>274</v>
      </c>
      <c r="D693" s="624">
        <v>2</v>
      </c>
      <c r="E693" s="624">
        <v>5</v>
      </c>
      <c r="F693" s="624" t="s">
        <v>274</v>
      </c>
      <c r="G693" s="631">
        <v>1.25</v>
      </c>
      <c r="H693" s="631" t="s">
        <v>274</v>
      </c>
      <c r="I693" s="631" t="s">
        <v>274</v>
      </c>
      <c r="J693" s="631">
        <v>1.25</v>
      </c>
      <c r="K693" s="626">
        <v>2</v>
      </c>
      <c r="L693" s="406"/>
      <c r="M693" s="361" t="s">
        <v>904</v>
      </c>
      <c r="N693" s="57"/>
      <c r="O693" s="57"/>
    </row>
    <row r="694" spans="1:15" ht="20.25" customHeight="1" x14ac:dyDescent="0.2">
      <c r="A694" s="1198" t="s">
        <v>137</v>
      </c>
      <c r="B694" s="1240"/>
      <c r="C694" s="213" t="s">
        <v>274</v>
      </c>
      <c r="D694" s="407">
        <f>SUM(D693:D693)</f>
        <v>2</v>
      </c>
      <c r="E694" s="407">
        <f>SUM(E693:E693)</f>
        <v>5</v>
      </c>
      <c r="F694" s="628" t="s">
        <v>274</v>
      </c>
      <c r="G694" s="632">
        <f>SUM(G693:G693)</f>
        <v>1.25</v>
      </c>
      <c r="H694" s="628" t="s">
        <v>274</v>
      </c>
      <c r="I694" s="628" t="s">
        <v>274</v>
      </c>
      <c r="J694" s="633">
        <f>SUM(J693:J693)</f>
        <v>1.25</v>
      </c>
      <c r="K694" s="51">
        <f>SUM(K693:K693)</f>
        <v>2</v>
      </c>
    </row>
    <row r="695" spans="1:15" ht="3.75" customHeight="1" x14ac:dyDescent="0.3">
      <c r="A695" s="81"/>
      <c r="B695" s="82"/>
      <c r="C695" s="82"/>
      <c r="D695" s="83"/>
      <c r="E695" s="83"/>
      <c r="F695" s="83"/>
      <c r="G695" s="95"/>
      <c r="H695" s="95"/>
      <c r="I695" s="95"/>
      <c r="J695" s="45"/>
      <c r="K695" s="312"/>
    </row>
    <row r="696" spans="1:15" ht="24" customHeight="1" x14ac:dyDescent="0.3">
      <c r="A696" s="61"/>
      <c r="B696" s="1113" t="s">
        <v>237</v>
      </c>
      <c r="C696" s="1113"/>
      <c r="D696" s="1092"/>
      <c r="E696" s="1092"/>
      <c r="F696" s="1092"/>
      <c r="G696" s="1092"/>
      <c r="H696" s="1092"/>
      <c r="I696" s="1092"/>
      <c r="J696" s="1092"/>
      <c r="K696" s="312"/>
    </row>
    <row r="697" spans="1:15" ht="3.75" customHeight="1" x14ac:dyDescent="0.25">
      <c r="A697" s="62"/>
      <c r="B697" s="34"/>
      <c r="C697" s="34"/>
      <c r="D697" s="34"/>
      <c r="E697" s="34"/>
      <c r="F697" s="34"/>
      <c r="G697" s="34"/>
      <c r="H697" s="34"/>
      <c r="I697" s="34"/>
      <c r="J697" s="34"/>
      <c r="K697" s="130"/>
    </row>
    <row r="698" spans="1:15" ht="31.5" customHeight="1" x14ac:dyDescent="0.2">
      <c r="A698" s="50">
        <v>1</v>
      </c>
      <c r="B698" s="630" t="s">
        <v>1302</v>
      </c>
      <c r="C698" s="653" t="s">
        <v>274</v>
      </c>
      <c r="D698" s="653">
        <v>1</v>
      </c>
      <c r="E698" s="653" t="s">
        <v>274</v>
      </c>
      <c r="F698" s="653">
        <v>1</v>
      </c>
      <c r="G698" s="653" t="s">
        <v>274</v>
      </c>
      <c r="H698" s="653">
        <v>47</v>
      </c>
      <c r="I698" s="653" t="s">
        <v>274</v>
      </c>
      <c r="J698" s="653">
        <v>47</v>
      </c>
      <c r="K698" s="653">
        <v>1</v>
      </c>
      <c r="L698" s="141" t="s">
        <v>862</v>
      </c>
      <c r="M698" s="143"/>
      <c r="N698" s="132"/>
      <c r="O698" s="132"/>
    </row>
    <row r="699" spans="1:15" ht="30.75" customHeight="1" x14ac:dyDescent="0.25">
      <c r="A699" s="566">
        <v>2</v>
      </c>
      <c r="B699" s="551" t="s">
        <v>1300</v>
      </c>
      <c r="C699" s="653" t="s">
        <v>274</v>
      </c>
      <c r="D699" s="653">
        <v>3</v>
      </c>
      <c r="E699" s="653">
        <v>118</v>
      </c>
      <c r="F699" s="653" t="s">
        <v>274</v>
      </c>
      <c r="G699" s="653">
        <v>20.75</v>
      </c>
      <c r="H699" s="653" t="s">
        <v>274</v>
      </c>
      <c r="I699" s="653" t="s">
        <v>274</v>
      </c>
      <c r="J699" s="653">
        <v>20.75</v>
      </c>
      <c r="K699" s="653">
        <v>3</v>
      </c>
      <c r="L699" s="141" t="s">
        <v>861</v>
      </c>
      <c r="M699" s="143"/>
      <c r="N699" s="112"/>
      <c r="O699" s="132"/>
    </row>
    <row r="700" spans="1:15" ht="20.25" customHeight="1" x14ac:dyDescent="0.2">
      <c r="A700" s="1096" t="s">
        <v>123</v>
      </c>
      <c r="B700" s="1096"/>
      <c r="C700" s="557" t="s">
        <v>274</v>
      </c>
      <c r="D700" s="513">
        <f>SUM(D698:D699)</f>
        <v>4</v>
      </c>
      <c r="E700" s="557">
        <v>118</v>
      </c>
      <c r="F700" s="513">
        <f>SUM(F698:F699)</f>
        <v>1</v>
      </c>
      <c r="G700" s="557">
        <v>20.75</v>
      </c>
      <c r="H700" s="514">
        <f>SUM(H698:H699)</f>
        <v>47</v>
      </c>
      <c r="I700" s="577" t="s">
        <v>274</v>
      </c>
      <c r="J700" s="563">
        <f>SUM(J698:J699)</f>
        <v>67.75</v>
      </c>
      <c r="K700" s="51">
        <f>SUM(K698:K699)</f>
        <v>4</v>
      </c>
    </row>
    <row r="701" spans="1:15" ht="5.25" customHeight="1" x14ac:dyDescent="0.25">
      <c r="A701" s="81"/>
      <c r="B701" s="82"/>
      <c r="C701" s="82"/>
      <c r="D701" s="83"/>
      <c r="E701" s="83"/>
      <c r="F701" s="83"/>
      <c r="G701" s="83"/>
      <c r="H701" s="83"/>
      <c r="I701" s="83"/>
      <c r="J701" s="316"/>
      <c r="K701" s="294"/>
    </row>
    <row r="702" spans="1:15" ht="24" customHeight="1" x14ac:dyDescent="0.3">
      <c r="A702" s="61"/>
      <c r="B702" s="1113" t="s">
        <v>219</v>
      </c>
      <c r="C702" s="1113"/>
      <c r="D702" s="1092"/>
      <c r="E702" s="1092"/>
      <c r="F702" s="1092"/>
      <c r="G702" s="1092"/>
      <c r="H702" s="1092"/>
      <c r="I702" s="1092"/>
      <c r="J702" s="1092"/>
      <c r="K702" s="312"/>
    </row>
    <row r="703" spans="1:15" ht="3" customHeight="1" x14ac:dyDescent="0.25">
      <c r="A703" s="225"/>
      <c r="B703" s="79"/>
      <c r="C703" s="79"/>
      <c r="D703" s="80"/>
      <c r="E703" s="80"/>
      <c r="F703" s="80"/>
      <c r="G703" s="80"/>
      <c r="H703" s="80"/>
      <c r="I703" s="80"/>
      <c r="J703" s="34"/>
      <c r="K703" s="130"/>
    </row>
    <row r="704" spans="1:15" ht="33" customHeight="1" x14ac:dyDescent="0.2">
      <c r="A704" s="692">
        <v>1</v>
      </c>
      <c r="B704" s="693" t="s">
        <v>537</v>
      </c>
      <c r="C704" s="207" t="s">
        <v>274</v>
      </c>
      <c r="D704" s="692">
        <v>1</v>
      </c>
      <c r="E704" s="692">
        <v>5</v>
      </c>
      <c r="F704" s="207" t="s">
        <v>274</v>
      </c>
      <c r="G704" s="692">
        <v>0.42</v>
      </c>
      <c r="H704" s="207" t="s">
        <v>274</v>
      </c>
      <c r="I704" s="207" t="s">
        <v>274</v>
      </c>
      <c r="J704" s="692">
        <f>SUM(G704:I704)</f>
        <v>0.42</v>
      </c>
      <c r="K704" s="693">
        <v>1</v>
      </c>
      <c r="L704" s="136"/>
      <c r="M704" s="141" t="s">
        <v>326</v>
      </c>
      <c r="N704" s="57"/>
      <c r="O704" s="57"/>
    </row>
    <row r="705" spans="1:15" ht="18.75" customHeight="1" x14ac:dyDescent="0.2">
      <c r="A705" s="1198" t="s">
        <v>137</v>
      </c>
      <c r="B705" s="1198"/>
      <c r="C705" s="672" t="s">
        <v>274</v>
      </c>
      <c r="D705" s="512">
        <v>1</v>
      </c>
      <c r="E705" s="512">
        <f t="shared" ref="E705:J705" si="20">SUM(E704)</f>
        <v>5</v>
      </c>
      <c r="F705" s="577" t="s">
        <v>274</v>
      </c>
      <c r="G705" s="694">
        <f t="shared" si="20"/>
        <v>0.42</v>
      </c>
      <c r="H705" s="577" t="s">
        <v>274</v>
      </c>
      <c r="I705" s="577" t="s">
        <v>274</v>
      </c>
      <c r="J705" s="621">
        <f t="shared" si="20"/>
        <v>0.42</v>
      </c>
      <c r="K705" s="51">
        <f>SUM(K704)</f>
        <v>1</v>
      </c>
    </row>
    <row r="706" spans="1:15" ht="4.5" customHeight="1" x14ac:dyDescent="0.25">
      <c r="A706" s="81"/>
      <c r="B706" s="82"/>
      <c r="C706" s="82"/>
      <c r="D706" s="83"/>
      <c r="E706" s="83"/>
      <c r="F706" s="83"/>
      <c r="G706" s="83"/>
      <c r="H706" s="83"/>
      <c r="I706" s="83"/>
      <c r="J706" s="316"/>
      <c r="K706" s="312"/>
    </row>
    <row r="707" spans="1:15" ht="24" customHeight="1" x14ac:dyDescent="0.3">
      <c r="A707" s="61"/>
      <c r="B707" s="1113" t="s">
        <v>238</v>
      </c>
      <c r="C707" s="1113"/>
      <c r="D707" s="1092"/>
      <c r="E707" s="1092"/>
      <c r="F707" s="1092"/>
      <c r="G707" s="1092"/>
      <c r="H707" s="1092"/>
      <c r="I707" s="1092"/>
      <c r="J707" s="1092"/>
      <c r="K707" s="312"/>
    </row>
    <row r="708" spans="1:15" ht="3.75" customHeight="1" x14ac:dyDescent="0.25">
      <c r="A708" s="61"/>
      <c r="K708" s="312"/>
    </row>
    <row r="709" spans="1:15" ht="44.25" customHeight="1" x14ac:dyDescent="0.2">
      <c r="A709" s="468">
        <v>1</v>
      </c>
      <c r="B709" s="151" t="s">
        <v>1352</v>
      </c>
      <c r="C709" s="204" t="s">
        <v>274</v>
      </c>
      <c r="D709" s="204">
        <v>4</v>
      </c>
      <c r="E709" s="204">
        <v>81</v>
      </c>
      <c r="F709" s="204" t="s">
        <v>274</v>
      </c>
      <c r="G709" s="204">
        <v>25.11</v>
      </c>
      <c r="H709" s="204" t="s">
        <v>274</v>
      </c>
      <c r="I709" s="204" t="s">
        <v>274</v>
      </c>
      <c r="J709" s="204">
        <v>25.11</v>
      </c>
      <c r="K709" s="204">
        <v>81</v>
      </c>
      <c r="L709" s="217" t="s">
        <v>997</v>
      </c>
      <c r="M709" s="218"/>
      <c r="N709" s="217" t="s">
        <v>579</v>
      </c>
      <c r="O709" s="236"/>
    </row>
    <row r="710" spans="1:15" ht="45" customHeight="1" x14ac:dyDescent="0.2">
      <c r="A710" s="468">
        <v>2</v>
      </c>
      <c r="B710" s="151" t="s">
        <v>1353</v>
      </c>
      <c r="C710" s="204" t="s">
        <v>274</v>
      </c>
      <c r="D710" s="204">
        <v>10</v>
      </c>
      <c r="E710" s="204">
        <v>237</v>
      </c>
      <c r="F710" s="204" t="s">
        <v>274</v>
      </c>
      <c r="G710" s="204">
        <v>75.039999999999992</v>
      </c>
      <c r="H710" s="204" t="s">
        <v>274</v>
      </c>
      <c r="I710" s="204" t="s">
        <v>274</v>
      </c>
      <c r="J710" s="204">
        <v>75.039999999999992</v>
      </c>
      <c r="K710" s="204">
        <v>237</v>
      </c>
      <c r="L710" s="160" t="s">
        <v>998</v>
      </c>
      <c r="M710" s="143"/>
      <c r="N710" s="141" t="s">
        <v>1000</v>
      </c>
      <c r="O710" s="143"/>
    </row>
    <row r="711" spans="1:15" ht="61.5" customHeight="1" x14ac:dyDescent="0.2">
      <c r="A711" s="468">
        <v>3</v>
      </c>
      <c r="B711" s="151" t="s">
        <v>1354</v>
      </c>
      <c r="C711" s="204">
        <v>1</v>
      </c>
      <c r="D711" s="204">
        <v>38</v>
      </c>
      <c r="E711" s="204">
        <v>1253</v>
      </c>
      <c r="F711" s="204" t="s">
        <v>274</v>
      </c>
      <c r="G711" s="204">
        <v>268.16399999999999</v>
      </c>
      <c r="H711" s="204" t="s">
        <v>274</v>
      </c>
      <c r="I711" s="204" t="s">
        <v>274</v>
      </c>
      <c r="J711" s="204">
        <f>SUM(G711:I711)</f>
        <v>268.16399999999999</v>
      </c>
      <c r="K711" s="204">
        <v>1253</v>
      </c>
      <c r="L711" s="160" t="s">
        <v>999</v>
      </c>
      <c r="M711" s="143"/>
      <c r="N711" s="141" t="s">
        <v>1170</v>
      </c>
      <c r="O711" s="236"/>
    </row>
    <row r="712" spans="1:15" ht="17.25" customHeight="1" x14ac:dyDescent="0.25">
      <c r="A712" s="1096" t="s">
        <v>137</v>
      </c>
      <c r="B712" s="1096"/>
      <c r="C712" s="151">
        <v>1</v>
      </c>
      <c r="D712" s="613">
        <f>SUM(D709:D711)</f>
        <v>52</v>
      </c>
      <c r="E712" s="613">
        <f>SUM(E709:E711)</f>
        <v>1571</v>
      </c>
      <c r="F712" s="513" t="s">
        <v>274</v>
      </c>
      <c r="G712" s="602">
        <f>SUM(G709:G711)</f>
        <v>368.31399999999996</v>
      </c>
      <c r="H712" s="513" t="s">
        <v>274</v>
      </c>
      <c r="I712" s="513" t="s">
        <v>274</v>
      </c>
      <c r="J712" s="537">
        <f>SUM(J709:J711)</f>
        <v>368.31399999999996</v>
      </c>
      <c r="K712" s="538">
        <f>SUM(K709:K711)</f>
        <v>1571</v>
      </c>
      <c r="L712" s="408"/>
    </row>
    <row r="713" spans="1:15" ht="5.25" customHeight="1" x14ac:dyDescent="0.25">
      <c r="A713" s="61"/>
      <c r="K713" s="312"/>
    </row>
    <row r="714" spans="1:15" ht="24" customHeight="1" x14ac:dyDescent="0.3">
      <c r="A714" s="719"/>
      <c r="B714" s="1113" t="s">
        <v>239</v>
      </c>
      <c r="C714" s="1113"/>
      <c r="D714" s="1092"/>
      <c r="E714" s="1092"/>
      <c r="F714" s="1092"/>
      <c r="G714" s="1092"/>
      <c r="H714" s="1092"/>
      <c r="I714" s="1092"/>
      <c r="J714" s="1092"/>
      <c r="K714" s="720"/>
      <c r="L714" s="196"/>
      <c r="M714" s="196"/>
      <c r="N714" s="196"/>
      <c r="O714" s="196"/>
    </row>
    <row r="715" spans="1:15" ht="6" customHeight="1" x14ac:dyDescent="0.25">
      <c r="A715" s="719"/>
      <c r="B715" s="196"/>
      <c r="C715" s="196"/>
      <c r="D715" s="196"/>
      <c r="E715" s="196"/>
      <c r="F715" s="196"/>
      <c r="G715" s="196"/>
      <c r="H715" s="196"/>
      <c r="I715" s="196"/>
      <c r="J715" s="196"/>
      <c r="K715" s="720"/>
      <c r="L715" s="196"/>
      <c r="M715" s="196"/>
      <c r="N715" s="196"/>
      <c r="O715" s="196"/>
    </row>
    <row r="716" spans="1:15" ht="123.75" customHeight="1" x14ac:dyDescent="0.2">
      <c r="A716" s="566">
        <v>1</v>
      </c>
      <c r="B716" s="204" t="s">
        <v>1006</v>
      </c>
      <c r="C716" s="338">
        <v>1</v>
      </c>
      <c r="D716" s="338">
        <v>21</v>
      </c>
      <c r="E716" s="338">
        <v>194</v>
      </c>
      <c r="F716" s="338" t="s">
        <v>274</v>
      </c>
      <c r="G716" s="353" t="s">
        <v>1022</v>
      </c>
      <c r="H716" s="338" t="s">
        <v>274</v>
      </c>
      <c r="I716" s="353" t="s">
        <v>274</v>
      </c>
      <c r="J716" s="353" t="s">
        <v>1022</v>
      </c>
      <c r="K716" s="111">
        <v>19</v>
      </c>
      <c r="L716" s="310" t="s">
        <v>1007</v>
      </c>
      <c r="M716" s="310" t="s">
        <v>1008</v>
      </c>
      <c r="N716" s="310" t="s">
        <v>1010</v>
      </c>
      <c r="O716" s="310" t="s">
        <v>1009</v>
      </c>
    </row>
    <row r="717" spans="1:15" ht="177.75" customHeight="1" x14ac:dyDescent="0.2">
      <c r="A717" s="566">
        <v>2</v>
      </c>
      <c r="B717" s="151" t="s">
        <v>126</v>
      </c>
      <c r="C717" s="338" t="s">
        <v>274</v>
      </c>
      <c r="D717" s="338">
        <v>11</v>
      </c>
      <c r="E717" s="338">
        <v>37</v>
      </c>
      <c r="F717" s="338" t="s">
        <v>274</v>
      </c>
      <c r="G717" s="353" t="s">
        <v>1139</v>
      </c>
      <c r="H717" s="338" t="s">
        <v>274</v>
      </c>
      <c r="I717" s="353" t="s">
        <v>274</v>
      </c>
      <c r="J717" s="353" t="s">
        <v>1139</v>
      </c>
      <c r="K717" s="111">
        <v>11</v>
      </c>
      <c r="L717" s="310" t="s">
        <v>1142</v>
      </c>
      <c r="M717" s="310" t="s">
        <v>1141</v>
      </c>
      <c r="N717" s="310" t="s">
        <v>1140</v>
      </c>
      <c r="O717" s="310"/>
    </row>
    <row r="718" spans="1:15" s="100" customFormat="1" ht="19.5" customHeight="1" x14ac:dyDescent="0.25">
      <c r="A718" s="1141" t="s">
        <v>137</v>
      </c>
      <c r="B718" s="1154"/>
      <c r="C718" s="577">
        <v>1</v>
      </c>
      <c r="D718" s="721">
        <f>SUM(D716:D717)</f>
        <v>32</v>
      </c>
      <c r="E718" s="721">
        <f>SUM(E716:E717)</f>
        <v>231</v>
      </c>
      <c r="F718" s="513" t="s">
        <v>274</v>
      </c>
      <c r="G718" s="722" t="s">
        <v>1143</v>
      </c>
      <c r="H718" s="513" t="s">
        <v>274</v>
      </c>
      <c r="I718" s="577" t="s">
        <v>274</v>
      </c>
      <c r="J718" s="722" t="s">
        <v>1143</v>
      </c>
      <c r="K718" s="51">
        <f>SUM(K716:K717)</f>
        <v>30</v>
      </c>
      <c r="L718" s="197"/>
    </row>
    <row r="719" spans="1:15" ht="5.25" customHeight="1" x14ac:dyDescent="0.25">
      <c r="A719" s="59"/>
      <c r="B719" s="316"/>
      <c r="C719" s="316"/>
      <c r="D719" s="316"/>
      <c r="E719" s="316"/>
      <c r="F719" s="316"/>
      <c r="G719" s="316"/>
      <c r="H719" s="316"/>
      <c r="I719" s="316"/>
      <c r="J719" s="316"/>
      <c r="K719" s="312"/>
    </row>
    <row r="720" spans="1:15" ht="24" customHeight="1" x14ac:dyDescent="0.3">
      <c r="A720" s="61"/>
      <c r="B720" s="1113" t="s">
        <v>240</v>
      </c>
      <c r="C720" s="1113"/>
      <c r="D720" s="1092"/>
      <c r="E720" s="1092"/>
      <c r="F720" s="1092"/>
      <c r="G720" s="1092"/>
      <c r="H720" s="1092"/>
      <c r="I720" s="1092"/>
      <c r="J720" s="1092"/>
      <c r="K720" s="312"/>
    </row>
    <row r="721" spans="1:15" ht="3" customHeight="1" x14ac:dyDescent="0.25">
      <c r="A721" s="62"/>
      <c r="K721" s="312"/>
    </row>
    <row r="722" spans="1:15" ht="88.5" customHeight="1" x14ac:dyDescent="0.25">
      <c r="A722" s="111">
        <v>1</v>
      </c>
      <c r="B722" s="468" t="s">
        <v>594</v>
      </c>
      <c r="C722" s="204" t="s">
        <v>274</v>
      </c>
      <c r="D722" s="204">
        <v>8</v>
      </c>
      <c r="E722" s="204">
        <v>39</v>
      </c>
      <c r="F722" s="111">
        <v>2</v>
      </c>
      <c r="G722" s="575">
        <v>13.03</v>
      </c>
      <c r="H722" s="576">
        <v>44</v>
      </c>
      <c r="I722" s="204" t="s">
        <v>274</v>
      </c>
      <c r="J722" s="612">
        <f>SUM(G722:I722)</f>
        <v>57.03</v>
      </c>
      <c r="K722" s="111">
        <v>8</v>
      </c>
      <c r="L722" s="310" t="s">
        <v>1011</v>
      </c>
      <c r="M722" s="310" t="s">
        <v>610</v>
      </c>
      <c r="N722" s="204"/>
      <c r="O722" s="150"/>
    </row>
    <row r="723" spans="1:15" ht="333" customHeight="1" x14ac:dyDescent="0.2">
      <c r="A723" s="111">
        <v>2</v>
      </c>
      <c r="B723" s="204" t="s">
        <v>609</v>
      </c>
      <c r="C723" s="338" t="s">
        <v>274</v>
      </c>
      <c r="D723" s="338">
        <v>30</v>
      </c>
      <c r="E723" s="338">
        <v>220</v>
      </c>
      <c r="F723" s="111">
        <v>11</v>
      </c>
      <c r="G723" s="575">
        <v>56.68</v>
      </c>
      <c r="H723" s="576">
        <v>282.2</v>
      </c>
      <c r="I723" s="338" t="s">
        <v>274</v>
      </c>
      <c r="J723" s="612">
        <f>SUM(G723:I723)</f>
        <v>338.88</v>
      </c>
      <c r="K723" s="111">
        <v>30</v>
      </c>
      <c r="L723" s="310" t="s">
        <v>608</v>
      </c>
      <c r="M723" s="355" t="s">
        <v>611</v>
      </c>
      <c r="N723" s="204"/>
      <c r="O723" s="310" t="s">
        <v>931</v>
      </c>
    </row>
    <row r="724" spans="1:15" ht="250.5" customHeight="1" x14ac:dyDescent="0.2">
      <c r="A724" s="111">
        <v>3</v>
      </c>
      <c r="B724" s="204" t="s">
        <v>595</v>
      </c>
      <c r="C724" s="338" t="s">
        <v>274</v>
      </c>
      <c r="D724" s="111">
        <v>23</v>
      </c>
      <c r="E724" s="111">
        <v>152</v>
      </c>
      <c r="F724" s="111">
        <v>7</v>
      </c>
      <c r="G724" s="576">
        <v>46.27</v>
      </c>
      <c r="H724" s="576">
        <v>426</v>
      </c>
      <c r="I724" s="338" t="s">
        <v>274</v>
      </c>
      <c r="J724" s="612">
        <f>SUM(G724:I724)</f>
        <v>472.27</v>
      </c>
      <c r="K724" s="111">
        <v>23</v>
      </c>
      <c r="L724" s="345" t="s">
        <v>587</v>
      </c>
      <c r="M724" s="355" t="s">
        <v>612</v>
      </c>
      <c r="N724" s="204"/>
      <c r="O724" s="310" t="s">
        <v>613</v>
      </c>
    </row>
    <row r="725" spans="1:15" ht="19.5" customHeight="1" x14ac:dyDescent="0.2">
      <c r="A725" s="1096" t="s">
        <v>137</v>
      </c>
      <c r="B725" s="1134"/>
      <c r="C725" s="213" t="s">
        <v>274</v>
      </c>
      <c r="D725" s="220">
        <f>SUM(D722:D724)</f>
        <v>61</v>
      </c>
      <c r="E725" s="220">
        <f>SUM(E722:E724)</f>
        <v>411</v>
      </c>
      <c r="F725" s="220">
        <f>SUM(F722:F724)</f>
        <v>20</v>
      </c>
      <c r="G725" s="629">
        <f>SUM(G722:G724)</f>
        <v>115.97999999999999</v>
      </c>
      <c r="H725" s="629">
        <f>SUM(H722:H724)</f>
        <v>752.2</v>
      </c>
      <c r="I725" s="346" t="s">
        <v>274</v>
      </c>
      <c r="J725" s="649">
        <f>SUM(J722:J724)</f>
        <v>868.18</v>
      </c>
      <c r="K725" s="336">
        <f>SUM(K722:K724)</f>
        <v>61</v>
      </c>
    </row>
    <row r="726" spans="1:15" ht="4.5" customHeight="1" x14ac:dyDescent="0.25">
      <c r="A726" s="61"/>
      <c r="K726" s="312"/>
    </row>
    <row r="727" spans="1:15" ht="24" customHeight="1" x14ac:dyDescent="0.3">
      <c r="A727" s="61"/>
      <c r="B727" s="1094" t="s">
        <v>241</v>
      </c>
      <c r="C727" s="1094"/>
      <c r="D727" s="1095"/>
      <c r="E727" s="1095"/>
      <c r="F727" s="1095"/>
      <c r="G727" s="1095"/>
      <c r="H727" s="1095"/>
      <c r="I727" s="1095"/>
      <c r="J727" s="1095"/>
      <c r="K727" s="312"/>
    </row>
    <row r="728" spans="1:15" ht="2.25" customHeight="1" x14ac:dyDescent="0.25">
      <c r="A728" s="62"/>
      <c r="B728" s="34"/>
      <c r="C728" s="34"/>
      <c r="D728" s="34"/>
      <c r="E728" s="34"/>
      <c r="F728" s="34"/>
      <c r="G728" s="34"/>
      <c r="H728" s="34"/>
      <c r="I728" s="34"/>
      <c r="J728" s="34"/>
      <c r="K728" s="312"/>
    </row>
    <row r="729" spans="1:15" ht="109.5" customHeight="1" x14ac:dyDescent="0.2">
      <c r="A729" s="111">
        <v>1</v>
      </c>
      <c r="B729" s="468" t="s">
        <v>637</v>
      </c>
      <c r="C729" s="338" t="s">
        <v>274</v>
      </c>
      <c r="D729" s="204">
        <v>4</v>
      </c>
      <c r="E729" s="338">
        <v>32</v>
      </c>
      <c r="F729" s="338" t="s">
        <v>274</v>
      </c>
      <c r="G729" s="575">
        <v>4.66</v>
      </c>
      <c r="H729" s="575" t="s">
        <v>274</v>
      </c>
      <c r="I729" s="575" t="s">
        <v>274</v>
      </c>
      <c r="J729" s="576">
        <v>4.66</v>
      </c>
      <c r="K729" s="111">
        <v>5</v>
      </c>
      <c r="L729" s="310"/>
      <c r="M729" s="310" t="s">
        <v>639</v>
      </c>
      <c r="N729" s="204"/>
      <c r="O729" s="310" t="s">
        <v>638</v>
      </c>
    </row>
    <row r="730" spans="1:15" ht="18" customHeight="1" x14ac:dyDescent="0.2">
      <c r="A730" s="1096" t="s">
        <v>137</v>
      </c>
      <c r="B730" s="1096"/>
      <c r="C730" s="475" t="s">
        <v>274</v>
      </c>
      <c r="D730" s="513">
        <f>SUM(D729:D729)</f>
        <v>4</v>
      </c>
      <c r="E730" s="513">
        <f>SUM(E729:E729)</f>
        <v>32</v>
      </c>
      <c r="F730" s="346" t="s">
        <v>274</v>
      </c>
      <c r="G730" s="514">
        <f>SUM(G729:G729)</f>
        <v>4.66</v>
      </c>
      <c r="H730" s="346" t="s">
        <v>274</v>
      </c>
      <c r="I730" s="346" t="s">
        <v>274</v>
      </c>
      <c r="J730" s="639">
        <f>SUM(J729:J729)</f>
        <v>4.66</v>
      </c>
      <c r="K730" s="51">
        <f>SUM(K729:K729)</f>
        <v>5</v>
      </c>
    </row>
    <row r="731" spans="1:15" ht="3.75" customHeight="1" x14ac:dyDescent="0.25">
      <c r="A731" s="61"/>
      <c r="K731" s="312"/>
    </row>
    <row r="732" spans="1:15" ht="24" customHeight="1" x14ac:dyDescent="0.3">
      <c r="A732" s="61"/>
      <c r="B732" s="1113" t="s">
        <v>242</v>
      </c>
      <c r="C732" s="1113"/>
      <c r="D732" s="1092"/>
      <c r="E732" s="1092"/>
      <c r="F732" s="1092"/>
      <c r="G732" s="1092"/>
      <c r="H732" s="1092"/>
      <c r="I732" s="1092"/>
      <c r="J732" s="1092"/>
      <c r="K732" s="312"/>
    </row>
    <row r="733" spans="1:15" ht="6" customHeight="1" x14ac:dyDescent="0.25">
      <c r="A733" s="61"/>
      <c r="K733" s="312"/>
    </row>
    <row r="734" spans="1:15" ht="30" customHeight="1" x14ac:dyDescent="0.2">
      <c r="A734" s="204">
        <v>1</v>
      </c>
      <c r="B734" s="204" t="s">
        <v>1205</v>
      </c>
      <c r="C734" s="338" t="s">
        <v>274</v>
      </c>
      <c r="D734" s="204">
        <v>1</v>
      </c>
      <c r="E734" s="204">
        <v>570</v>
      </c>
      <c r="F734" s="338" t="s">
        <v>274</v>
      </c>
      <c r="G734" s="575">
        <v>170</v>
      </c>
      <c r="H734" s="338" t="s">
        <v>274</v>
      </c>
      <c r="I734" s="338" t="s">
        <v>274</v>
      </c>
      <c r="J734" s="576">
        <f>SUM(G734:I734)</f>
        <v>170</v>
      </c>
      <c r="K734" s="643">
        <v>2</v>
      </c>
      <c r="L734" s="47"/>
      <c r="M734" s="47" t="s">
        <v>659</v>
      </c>
      <c r="N734" s="245"/>
      <c r="O734" s="245" t="s">
        <v>658</v>
      </c>
    </row>
    <row r="735" spans="1:15" ht="30" customHeight="1" x14ac:dyDescent="0.2">
      <c r="A735" s="204">
        <v>2</v>
      </c>
      <c r="B735" s="204" t="s">
        <v>656</v>
      </c>
      <c r="C735" s="338" t="s">
        <v>274</v>
      </c>
      <c r="D735" s="204">
        <v>1</v>
      </c>
      <c r="E735" s="204">
        <v>72</v>
      </c>
      <c r="F735" s="338" t="s">
        <v>274</v>
      </c>
      <c r="G735" s="575">
        <v>11.5</v>
      </c>
      <c r="H735" s="338" t="s">
        <v>274</v>
      </c>
      <c r="I735" s="338" t="s">
        <v>274</v>
      </c>
      <c r="J735" s="612">
        <f>SUM(G735:I735)</f>
        <v>11.5</v>
      </c>
      <c r="K735" s="643">
        <v>1</v>
      </c>
      <c r="L735" s="47"/>
      <c r="M735" s="47" t="s">
        <v>657</v>
      </c>
      <c r="N735" s="245"/>
      <c r="O735" s="245"/>
    </row>
    <row r="736" spans="1:15" ht="21.75" customHeight="1" x14ac:dyDescent="0.25">
      <c r="A736" s="1171" t="s">
        <v>123</v>
      </c>
      <c r="B736" s="1171"/>
      <c r="C736" s="213" t="s">
        <v>274</v>
      </c>
      <c r="D736" s="209">
        <f t="shared" ref="D736:J736" si="21">SUM(D734:D735)</f>
        <v>2</v>
      </c>
      <c r="E736" s="209">
        <f t="shared" si="21"/>
        <v>642</v>
      </c>
      <c r="F736" s="772" t="s">
        <v>274</v>
      </c>
      <c r="G736" s="658">
        <f t="shared" si="21"/>
        <v>181.5</v>
      </c>
      <c r="H736" s="772" t="s">
        <v>274</v>
      </c>
      <c r="I736" s="772" t="s">
        <v>274</v>
      </c>
      <c r="J736" s="773">
        <f t="shared" si="21"/>
        <v>181.5</v>
      </c>
      <c r="K736" s="149">
        <f>SUM(K734:K735)</f>
        <v>3</v>
      </c>
      <c r="L736" s="112"/>
      <c r="M736" s="112"/>
      <c r="N736" s="112"/>
      <c r="O736" s="112"/>
    </row>
    <row r="737" spans="1:15" ht="5.25" customHeight="1" x14ac:dyDescent="0.3">
      <c r="A737" s="75"/>
      <c r="B737" s="76"/>
      <c r="C737" s="76"/>
      <c r="D737" s="77"/>
      <c r="E737" s="77"/>
      <c r="F737" s="77"/>
      <c r="G737" s="78"/>
      <c r="H737" s="78"/>
      <c r="I737" s="78"/>
      <c r="J737" s="36"/>
      <c r="K737" s="312"/>
    </row>
    <row r="738" spans="1:15" ht="24" customHeight="1" x14ac:dyDescent="0.3">
      <c r="A738" s="61"/>
      <c r="B738" s="1113" t="s">
        <v>217</v>
      </c>
      <c r="C738" s="1113"/>
      <c r="D738" s="1092"/>
      <c r="E738" s="1092"/>
      <c r="F738" s="1092"/>
      <c r="G738" s="1092"/>
      <c r="H738" s="1092"/>
      <c r="I738" s="1092"/>
      <c r="J738" s="1092"/>
      <c r="K738" s="312"/>
    </row>
    <row r="739" spans="1:15" ht="6" customHeight="1" x14ac:dyDescent="0.25">
      <c r="A739" s="61"/>
      <c r="K739" s="312"/>
    </row>
    <row r="740" spans="1:15" ht="30" customHeight="1" x14ac:dyDescent="0.2">
      <c r="A740" s="566">
        <v>1</v>
      </c>
      <c r="B740" s="204" t="s">
        <v>677</v>
      </c>
      <c r="C740" s="338" t="s">
        <v>274</v>
      </c>
      <c r="D740" s="204">
        <v>2</v>
      </c>
      <c r="E740" s="204">
        <v>13</v>
      </c>
      <c r="F740" s="338" t="s">
        <v>274</v>
      </c>
      <c r="G740" s="575">
        <v>0.61</v>
      </c>
      <c r="H740" s="338" t="s">
        <v>274</v>
      </c>
      <c r="I740" s="338" t="s">
        <v>274</v>
      </c>
      <c r="J740" s="575">
        <f>SUM(G740:I740)</f>
        <v>0.61</v>
      </c>
      <c r="K740" s="204">
        <v>2</v>
      </c>
      <c r="L740" s="204"/>
      <c r="M740" s="204" t="s">
        <v>327</v>
      </c>
      <c r="N740" s="204"/>
      <c r="O740" s="204"/>
    </row>
    <row r="741" spans="1:15" ht="21.75" customHeight="1" x14ac:dyDescent="0.2">
      <c r="A741" s="1096" t="s">
        <v>137</v>
      </c>
      <c r="B741" s="1096"/>
      <c r="C741" s="577" t="s">
        <v>274</v>
      </c>
      <c r="D741" s="513">
        <f t="shared" ref="D741:J741" si="22">SUM(D740:D740)</f>
        <v>2</v>
      </c>
      <c r="E741" s="513">
        <f t="shared" si="22"/>
        <v>13</v>
      </c>
      <c r="F741" s="346" t="s">
        <v>274</v>
      </c>
      <c r="G741" s="514">
        <f t="shared" si="22"/>
        <v>0.61</v>
      </c>
      <c r="H741" s="346" t="s">
        <v>274</v>
      </c>
      <c r="I741" s="346" t="s">
        <v>274</v>
      </c>
      <c r="J741" s="639">
        <f t="shared" si="22"/>
        <v>0.61</v>
      </c>
      <c r="K741" s="51">
        <f>SUM(K740)</f>
        <v>2</v>
      </c>
    </row>
    <row r="742" spans="1:15" ht="3.75" customHeight="1" x14ac:dyDescent="0.25">
      <c r="A742" s="61"/>
      <c r="K742" s="312"/>
    </row>
    <row r="743" spans="1:15" ht="24" customHeight="1" x14ac:dyDescent="0.3">
      <c r="A743" s="61"/>
      <c r="B743" s="1113" t="s">
        <v>243</v>
      </c>
      <c r="C743" s="1113"/>
      <c r="D743" s="1092"/>
      <c r="E743" s="1092"/>
      <c r="F743" s="1092"/>
      <c r="G743" s="1092"/>
      <c r="H743" s="1092"/>
      <c r="I743" s="1092"/>
      <c r="J743" s="1092"/>
      <c r="K743" s="312"/>
    </row>
    <row r="744" spans="1:15" ht="3.75" customHeight="1" x14ac:dyDescent="0.25">
      <c r="A744" s="62"/>
      <c r="K744" s="312"/>
    </row>
    <row r="745" spans="1:15" ht="90.75" customHeight="1" x14ac:dyDescent="0.2">
      <c r="A745" s="804">
        <v>1</v>
      </c>
      <c r="B745" s="204" t="s">
        <v>684</v>
      </c>
      <c r="C745" s="338" t="s">
        <v>274</v>
      </c>
      <c r="D745" s="204">
        <v>117</v>
      </c>
      <c r="E745" s="204">
        <v>1600</v>
      </c>
      <c r="F745" s="204">
        <v>1</v>
      </c>
      <c r="G745" s="204">
        <v>318.94</v>
      </c>
      <c r="H745" s="204">
        <v>56.011099999999999</v>
      </c>
      <c r="I745" s="338" t="s">
        <v>274</v>
      </c>
      <c r="J745" s="204">
        <v>374.9511</v>
      </c>
      <c r="K745" s="204">
        <v>117</v>
      </c>
      <c r="L745" s="204" t="s">
        <v>687</v>
      </c>
      <c r="M745" s="310" t="s">
        <v>689</v>
      </c>
      <c r="N745" s="310"/>
      <c r="O745" s="310" t="s">
        <v>328</v>
      </c>
    </row>
    <row r="746" spans="1:15" ht="93.75" customHeight="1" x14ac:dyDescent="0.2">
      <c r="A746" s="804">
        <v>2</v>
      </c>
      <c r="B746" s="204" t="s">
        <v>685</v>
      </c>
      <c r="C746" s="338" t="s">
        <v>274</v>
      </c>
      <c r="D746" s="204">
        <v>52</v>
      </c>
      <c r="E746" s="204">
        <v>925</v>
      </c>
      <c r="F746" s="338" t="s">
        <v>274</v>
      </c>
      <c r="G746" s="204">
        <v>200.67</v>
      </c>
      <c r="H746" s="338" t="s">
        <v>274</v>
      </c>
      <c r="I746" s="338" t="s">
        <v>274</v>
      </c>
      <c r="J746" s="204">
        <v>200.67</v>
      </c>
      <c r="K746" s="204">
        <v>53</v>
      </c>
      <c r="L746" s="204"/>
      <c r="M746" s="310" t="s">
        <v>690</v>
      </c>
      <c r="N746" s="310"/>
      <c r="O746" s="310" t="s">
        <v>692</v>
      </c>
    </row>
    <row r="747" spans="1:15" ht="45" customHeight="1" x14ac:dyDescent="0.2">
      <c r="A747" s="804">
        <v>3</v>
      </c>
      <c r="B747" s="204" t="s">
        <v>686</v>
      </c>
      <c r="C747" s="338" t="s">
        <v>274</v>
      </c>
      <c r="D747" s="204">
        <v>26</v>
      </c>
      <c r="E747" s="204">
        <v>329</v>
      </c>
      <c r="F747" s="338" t="s">
        <v>274</v>
      </c>
      <c r="G747" s="204">
        <v>46.89</v>
      </c>
      <c r="H747" s="338" t="s">
        <v>274</v>
      </c>
      <c r="I747" s="338" t="s">
        <v>274</v>
      </c>
      <c r="J747" s="204">
        <v>46.89</v>
      </c>
      <c r="K747" s="204">
        <v>26</v>
      </c>
      <c r="L747" s="204"/>
      <c r="M747" s="310" t="s">
        <v>691</v>
      </c>
      <c r="N747" s="310"/>
      <c r="O747" s="310" t="s">
        <v>693</v>
      </c>
    </row>
    <row r="748" spans="1:15" ht="20.25" customHeight="1" x14ac:dyDescent="0.2">
      <c r="A748" s="804">
        <v>4</v>
      </c>
      <c r="B748" s="151" t="s">
        <v>122</v>
      </c>
      <c r="C748" s="338" t="s">
        <v>274</v>
      </c>
      <c r="D748" s="204">
        <v>1</v>
      </c>
      <c r="E748" s="338" t="s">
        <v>274</v>
      </c>
      <c r="F748" s="204">
        <v>1</v>
      </c>
      <c r="G748" s="338" t="s">
        <v>274</v>
      </c>
      <c r="H748" s="204">
        <v>15</v>
      </c>
      <c r="I748" s="338" t="s">
        <v>274</v>
      </c>
      <c r="J748" s="204">
        <v>15</v>
      </c>
      <c r="K748" s="204">
        <v>1</v>
      </c>
      <c r="L748" s="310" t="s">
        <v>688</v>
      </c>
      <c r="M748" s="204"/>
      <c r="N748" s="204"/>
      <c r="O748" s="204"/>
    </row>
    <row r="749" spans="1:15" ht="22.5" customHeight="1" x14ac:dyDescent="0.2">
      <c r="A749" s="1096" t="s">
        <v>137</v>
      </c>
      <c r="B749" s="1134"/>
      <c r="C749" s="213" t="s">
        <v>274</v>
      </c>
      <c r="D749" s="220">
        <f>SUM(D745:D748)</f>
        <v>196</v>
      </c>
      <c r="E749" s="220">
        <f>SUM(E745:E748)</f>
        <v>2854</v>
      </c>
      <c r="F749" s="513">
        <v>2</v>
      </c>
      <c r="G749" s="629">
        <f>SUM(G745:G748)</f>
        <v>566.5</v>
      </c>
      <c r="H749" s="513">
        <v>71.011099999999999</v>
      </c>
      <c r="I749" s="513" t="s">
        <v>274</v>
      </c>
      <c r="J749" s="741">
        <f>SUM(J745:J748)</f>
        <v>637.51109999999994</v>
      </c>
      <c r="K749" s="805">
        <f>SUM(K745:K748)</f>
        <v>197</v>
      </c>
    </row>
    <row r="750" spans="1:15" ht="6" customHeight="1" x14ac:dyDescent="0.25">
      <c r="A750" s="101"/>
      <c r="B750" s="72"/>
      <c r="C750" s="72"/>
      <c r="D750" s="72"/>
      <c r="E750" s="72"/>
      <c r="F750" s="72"/>
      <c r="G750" s="72"/>
      <c r="H750" s="72"/>
      <c r="I750" s="72"/>
      <c r="J750" s="72"/>
      <c r="K750" s="102"/>
    </row>
    <row r="751" spans="1:15" ht="30.75" customHeight="1" x14ac:dyDescent="0.45">
      <c r="A751" s="1172" t="s">
        <v>162</v>
      </c>
      <c r="B751" s="1173"/>
      <c r="C751" s="1173"/>
      <c r="D751" s="1173"/>
      <c r="E751" s="1173"/>
      <c r="F751" s="1173"/>
      <c r="G751" s="1173"/>
      <c r="H751" s="1173"/>
      <c r="I751" s="1173"/>
      <c r="J751" s="1173"/>
      <c r="K751" s="130"/>
    </row>
    <row r="752" spans="1:15" ht="9.9499999999999993" customHeight="1" x14ac:dyDescent="0.25">
      <c r="A752" s="59"/>
      <c r="B752" s="316"/>
      <c r="C752" s="316"/>
      <c r="D752" s="316"/>
      <c r="E752" s="316"/>
      <c r="F752" s="316"/>
      <c r="G752" s="316"/>
      <c r="H752" s="316"/>
      <c r="I752" s="316"/>
      <c r="J752" s="316"/>
      <c r="K752" s="294"/>
    </row>
    <row r="753" spans="1:15" ht="24" customHeight="1" x14ac:dyDescent="0.3">
      <c r="A753" s="61"/>
      <c r="B753" s="1114" t="s">
        <v>244</v>
      </c>
      <c r="C753" s="1114"/>
      <c r="D753" s="1092"/>
      <c r="E753" s="1092"/>
      <c r="F753" s="1092"/>
      <c r="G753" s="1092"/>
      <c r="H753" s="1092"/>
      <c r="I753" s="1092"/>
      <c r="J753" s="1092"/>
      <c r="K753" s="312"/>
    </row>
    <row r="754" spans="1:15" ht="10.5" customHeight="1" x14ac:dyDescent="0.3">
      <c r="A754" s="62"/>
      <c r="B754" s="449"/>
      <c r="C754" s="449"/>
      <c r="D754" s="34"/>
      <c r="E754" s="34"/>
      <c r="F754" s="34"/>
      <c r="G754" s="34"/>
      <c r="H754" s="34"/>
      <c r="I754" s="34"/>
      <c r="J754" s="34"/>
      <c r="K754" s="130"/>
    </row>
    <row r="755" spans="1:15" ht="20.25" customHeight="1" x14ac:dyDescent="0.2">
      <c r="A755" s="1003">
        <v>1</v>
      </c>
      <c r="B755" s="1004" t="s">
        <v>1089</v>
      </c>
      <c r="C755" s="1005">
        <v>1</v>
      </c>
      <c r="D755" s="1005" t="s">
        <v>274</v>
      </c>
      <c r="E755" s="1005" t="s">
        <v>274</v>
      </c>
      <c r="F755" s="1005" t="s">
        <v>274</v>
      </c>
      <c r="G755" s="1005" t="s">
        <v>274</v>
      </c>
      <c r="H755" s="1005" t="s">
        <v>274</v>
      </c>
      <c r="I755" s="1005" t="s">
        <v>274</v>
      </c>
      <c r="J755" s="1005">
        <v>25.673999999999999</v>
      </c>
      <c r="K755" s="1005">
        <v>1</v>
      </c>
      <c r="L755" s="448" t="s">
        <v>1313</v>
      </c>
      <c r="M755" s="57"/>
      <c r="N755" s="57"/>
      <c r="O755" s="56"/>
    </row>
    <row r="756" spans="1:15" ht="20.25" customHeight="1" x14ac:dyDescent="0.2">
      <c r="A756" s="1090" t="s">
        <v>101</v>
      </c>
      <c r="B756" s="1091"/>
      <c r="C756" s="1004">
        <f>SUM(C755)</f>
        <v>1</v>
      </c>
      <c r="D756" s="1004" t="s">
        <v>274</v>
      </c>
      <c r="E756" s="1004" t="s">
        <v>274</v>
      </c>
      <c r="F756" s="1005" t="s">
        <v>274</v>
      </c>
      <c r="G756" s="1004" t="s">
        <v>274</v>
      </c>
      <c r="H756" s="1005" t="s">
        <v>274</v>
      </c>
      <c r="I756" s="1004" t="s">
        <v>274</v>
      </c>
      <c r="J756" s="1004">
        <f>SUM(J755)</f>
        <v>25.673999999999999</v>
      </c>
      <c r="K756" s="1004">
        <f>SUM(K755)</f>
        <v>1</v>
      </c>
    </row>
    <row r="757" spans="1:15" ht="3.75" customHeight="1" x14ac:dyDescent="0.25">
      <c r="A757" s="61"/>
      <c r="K757" s="312"/>
    </row>
    <row r="758" spans="1:15" ht="24" customHeight="1" x14ac:dyDescent="0.3">
      <c r="A758" s="61"/>
      <c r="B758" s="1113" t="s">
        <v>245</v>
      </c>
      <c r="C758" s="1113"/>
      <c r="D758" s="1092"/>
      <c r="E758" s="1092"/>
      <c r="F758" s="1092"/>
      <c r="G758" s="1092"/>
      <c r="H758" s="1092"/>
      <c r="I758" s="1092"/>
      <c r="J758" s="1092"/>
      <c r="K758" s="312"/>
    </row>
    <row r="759" spans="1:15" ht="3.75" customHeight="1" x14ac:dyDescent="0.25">
      <c r="A759" s="62"/>
      <c r="B759" s="34"/>
      <c r="C759" s="34"/>
      <c r="D759" s="34"/>
      <c r="E759" s="34"/>
      <c r="F759" s="34"/>
      <c r="G759" s="34"/>
      <c r="H759" s="34"/>
      <c r="I759" s="34"/>
      <c r="J759" s="34"/>
      <c r="K759" s="312"/>
    </row>
    <row r="760" spans="1:15" ht="123.75" customHeight="1" x14ac:dyDescent="0.2">
      <c r="A760" s="111">
        <v>1</v>
      </c>
      <c r="B760" s="204" t="s">
        <v>880</v>
      </c>
      <c r="C760" s="480">
        <v>1</v>
      </c>
      <c r="D760" s="481">
        <v>16</v>
      </c>
      <c r="E760" s="481">
        <v>14</v>
      </c>
      <c r="F760" s="481">
        <v>16</v>
      </c>
      <c r="G760" s="481">
        <v>1</v>
      </c>
      <c r="H760" s="481">
        <v>4</v>
      </c>
      <c r="I760" s="481">
        <v>43.17</v>
      </c>
      <c r="J760" s="481">
        <v>48.17</v>
      </c>
      <c r="K760" s="111">
        <v>19</v>
      </c>
      <c r="L760" s="111"/>
      <c r="M760" s="310" t="s">
        <v>396</v>
      </c>
      <c r="N760" s="161"/>
      <c r="O760" s="161"/>
    </row>
    <row r="761" spans="1:15" ht="122.25" customHeight="1" x14ac:dyDescent="0.2">
      <c r="A761" s="111">
        <v>2</v>
      </c>
      <c r="B761" s="204" t="s">
        <v>359</v>
      </c>
      <c r="C761" s="201" t="s">
        <v>274</v>
      </c>
      <c r="D761" s="481">
        <v>6</v>
      </c>
      <c r="E761" s="481">
        <v>30</v>
      </c>
      <c r="F761" s="481">
        <v>34</v>
      </c>
      <c r="G761" s="481">
        <v>0.5</v>
      </c>
      <c r="H761" s="481">
        <v>182.8</v>
      </c>
      <c r="I761" s="481">
        <v>8.8000000000000007</v>
      </c>
      <c r="J761" s="481">
        <v>192.1</v>
      </c>
      <c r="K761" s="111">
        <v>16</v>
      </c>
      <c r="L761" s="111"/>
      <c r="M761" s="310" t="s">
        <v>397</v>
      </c>
      <c r="N761" s="161"/>
      <c r="O761" s="161"/>
    </row>
    <row r="762" spans="1:15" ht="106.5" customHeight="1" x14ac:dyDescent="0.2">
      <c r="A762" s="111">
        <v>3</v>
      </c>
      <c r="B762" s="204" t="s">
        <v>881</v>
      </c>
      <c r="C762" s="401">
        <v>1</v>
      </c>
      <c r="D762" s="482">
        <v>7</v>
      </c>
      <c r="E762" s="338" t="s">
        <v>274</v>
      </c>
      <c r="F762" s="482">
        <v>4</v>
      </c>
      <c r="G762" s="473" t="s">
        <v>274</v>
      </c>
      <c r="H762" s="481">
        <v>16.36</v>
      </c>
      <c r="I762" s="481">
        <v>20.79</v>
      </c>
      <c r="J762" s="481">
        <v>37.15</v>
      </c>
      <c r="K762" s="111">
        <v>8</v>
      </c>
      <c r="L762" s="111"/>
      <c r="M762" s="310" t="s">
        <v>398</v>
      </c>
      <c r="N762" s="161"/>
      <c r="O762" s="161"/>
    </row>
    <row r="763" spans="1:15" ht="121.5" customHeight="1" x14ac:dyDescent="0.2">
      <c r="A763" s="111">
        <v>4</v>
      </c>
      <c r="B763" s="204" t="s">
        <v>882</v>
      </c>
      <c r="C763" s="401">
        <v>1</v>
      </c>
      <c r="D763" s="482">
        <v>9</v>
      </c>
      <c r="E763" s="482">
        <v>83</v>
      </c>
      <c r="F763" s="482">
        <v>11</v>
      </c>
      <c r="G763" s="481">
        <v>7.3</v>
      </c>
      <c r="H763" s="481">
        <v>71.5</v>
      </c>
      <c r="I763" s="481">
        <v>38.08</v>
      </c>
      <c r="J763" s="481">
        <v>116.88</v>
      </c>
      <c r="K763" s="111">
        <v>10</v>
      </c>
      <c r="L763" s="111"/>
      <c r="M763" s="310" t="s">
        <v>399</v>
      </c>
      <c r="N763" s="161"/>
      <c r="O763" s="161"/>
    </row>
    <row r="764" spans="1:15" ht="123" customHeight="1" x14ac:dyDescent="0.2">
      <c r="A764" s="111">
        <v>5</v>
      </c>
      <c r="B764" s="204" t="s">
        <v>395</v>
      </c>
      <c r="C764" s="401" t="s">
        <v>274</v>
      </c>
      <c r="D764" s="482">
        <v>7</v>
      </c>
      <c r="E764" s="482">
        <v>265</v>
      </c>
      <c r="F764" s="482">
        <v>27</v>
      </c>
      <c r="G764" s="481">
        <v>35</v>
      </c>
      <c r="H764" s="481">
        <v>1569.2</v>
      </c>
      <c r="I764" s="481">
        <v>92.31</v>
      </c>
      <c r="J764" s="481">
        <v>1696.51</v>
      </c>
      <c r="K764" s="111">
        <v>12</v>
      </c>
      <c r="L764" s="111"/>
      <c r="M764" s="310" t="s">
        <v>411</v>
      </c>
      <c r="N764" s="161"/>
      <c r="O764" s="161"/>
    </row>
    <row r="765" spans="1:15" ht="63" customHeight="1" x14ac:dyDescent="0.2">
      <c r="A765" s="111">
        <v>6</v>
      </c>
      <c r="B765" s="204" t="s">
        <v>883</v>
      </c>
      <c r="C765" s="401">
        <v>1</v>
      </c>
      <c r="D765" s="482">
        <v>6</v>
      </c>
      <c r="E765" s="338" t="s">
        <v>274</v>
      </c>
      <c r="F765" s="482">
        <v>1</v>
      </c>
      <c r="G765" s="473" t="s">
        <v>274</v>
      </c>
      <c r="H765" s="481">
        <v>0.2</v>
      </c>
      <c r="I765" s="481">
        <v>3.38</v>
      </c>
      <c r="J765" s="481">
        <v>3.58</v>
      </c>
      <c r="K765" s="111">
        <v>8</v>
      </c>
      <c r="L765" s="111"/>
      <c r="M765" s="310" t="s">
        <v>400</v>
      </c>
      <c r="N765" s="161"/>
      <c r="O765" s="161"/>
    </row>
    <row r="766" spans="1:15" ht="21" customHeight="1" x14ac:dyDescent="0.2">
      <c r="A766" s="1175" t="s">
        <v>101</v>
      </c>
      <c r="B766" s="1177"/>
      <c r="C766" s="483">
        <v>4</v>
      </c>
      <c r="D766" s="476">
        <f>D765+D764+D763+D762+D761+D760</f>
        <v>51</v>
      </c>
      <c r="E766" s="476">
        <f>E764+E763+E761+E760</f>
        <v>392</v>
      </c>
      <c r="F766" s="476">
        <f>F765+F764+F763+F762+F761+F760</f>
        <v>93</v>
      </c>
      <c r="G766" s="479">
        <f>G764+G763+G761+G760</f>
        <v>43.8</v>
      </c>
      <c r="H766" s="479">
        <f>H765+H764+H763+H762+H761+H760</f>
        <v>1844.06</v>
      </c>
      <c r="I766" s="479">
        <f>I765+I764+I763+I762+I761+I760</f>
        <v>206.52999999999997</v>
      </c>
      <c r="J766" s="479">
        <f>J765+J764+J763+J762+J761+J760</f>
        <v>2094.39</v>
      </c>
      <c r="K766" s="484">
        <f>K765+K764+K763+K762+K761+K760</f>
        <v>73</v>
      </c>
      <c r="L766" s="398"/>
      <c r="M766" s="181"/>
      <c r="N766" s="246"/>
      <c r="O766" s="184"/>
    </row>
    <row r="767" spans="1:15" ht="4.5" customHeight="1" x14ac:dyDescent="0.3">
      <c r="A767" s="76"/>
      <c r="B767" s="76"/>
      <c r="C767" s="76"/>
      <c r="D767" s="77"/>
      <c r="E767" s="77"/>
      <c r="F767" s="77"/>
      <c r="G767" s="78"/>
      <c r="H767" s="78"/>
      <c r="I767" s="78"/>
      <c r="J767" s="36"/>
      <c r="K767" s="315"/>
    </row>
    <row r="768" spans="1:15" ht="24" customHeight="1" x14ac:dyDescent="0.3">
      <c r="A768" s="75"/>
      <c r="B768" s="1113" t="s">
        <v>231</v>
      </c>
      <c r="C768" s="1113"/>
      <c r="D768" s="1092"/>
      <c r="E768" s="1092"/>
      <c r="F768" s="1092"/>
      <c r="G768" s="1092"/>
      <c r="H768" s="1092"/>
      <c r="I768" s="1092"/>
      <c r="J768" s="1092"/>
      <c r="K768" s="70"/>
    </row>
    <row r="769" spans="1:15" ht="5.25" customHeight="1" x14ac:dyDescent="0.3">
      <c r="A769" s="225"/>
      <c r="B769" s="79"/>
      <c r="C769" s="79"/>
      <c r="D769" s="80"/>
      <c r="E769" s="80"/>
      <c r="F769" s="80"/>
      <c r="G769" s="93"/>
      <c r="H769" s="93"/>
      <c r="I769" s="93"/>
      <c r="J769" s="94"/>
      <c r="K769" s="70"/>
    </row>
    <row r="770" spans="1:15" ht="76.5" customHeight="1" x14ac:dyDescent="0.2">
      <c r="A770" s="480">
        <v>1</v>
      </c>
      <c r="B770" s="201" t="s">
        <v>404</v>
      </c>
      <c r="C770" s="480">
        <v>1</v>
      </c>
      <c r="D770" s="401">
        <v>7</v>
      </c>
      <c r="E770" s="480">
        <v>4</v>
      </c>
      <c r="F770" s="401">
        <v>1</v>
      </c>
      <c r="G770" s="201">
        <v>3.55</v>
      </c>
      <c r="H770" s="201">
        <v>0.05</v>
      </c>
      <c r="I770" s="201">
        <v>4032.0717</v>
      </c>
      <c r="J770" s="201">
        <f>SUM(G770:I770)</f>
        <v>4035.6716999999999</v>
      </c>
      <c r="K770" s="401">
        <v>7</v>
      </c>
      <c r="L770" s="409" t="s">
        <v>1221</v>
      </c>
      <c r="M770" s="224" t="s">
        <v>406</v>
      </c>
      <c r="N770" s="224"/>
      <c r="O770" s="185"/>
    </row>
    <row r="771" spans="1:15" ht="46.5" customHeight="1" x14ac:dyDescent="0.2">
      <c r="A771" s="480">
        <v>2</v>
      </c>
      <c r="B771" s="201" t="s">
        <v>401</v>
      </c>
      <c r="C771" s="201" t="s">
        <v>274</v>
      </c>
      <c r="D771" s="401">
        <v>2</v>
      </c>
      <c r="E771" s="201" t="s">
        <v>274</v>
      </c>
      <c r="F771" s="201" t="s">
        <v>274</v>
      </c>
      <c r="G771" s="201" t="s">
        <v>274</v>
      </c>
      <c r="H771" s="201" t="s">
        <v>274</v>
      </c>
      <c r="I771" s="201">
        <v>5.67</v>
      </c>
      <c r="J771" s="201">
        <f>SUM(G771:I771)</f>
        <v>5.67</v>
      </c>
      <c r="K771" s="401">
        <v>2</v>
      </c>
      <c r="L771" s="409" t="s">
        <v>1222</v>
      </c>
      <c r="M771" s="224" t="s">
        <v>329</v>
      </c>
      <c r="N771" s="201"/>
      <c r="O771" s="185"/>
    </row>
    <row r="772" spans="1:15" ht="49.5" customHeight="1" x14ac:dyDescent="0.2">
      <c r="A772" s="480">
        <v>3</v>
      </c>
      <c r="B772" s="201" t="s">
        <v>402</v>
      </c>
      <c r="C772" s="480">
        <v>1</v>
      </c>
      <c r="D772" s="401">
        <v>3</v>
      </c>
      <c r="E772" s="201" t="s">
        <v>274</v>
      </c>
      <c r="F772" s="201" t="s">
        <v>274</v>
      </c>
      <c r="G772" s="201" t="s">
        <v>274</v>
      </c>
      <c r="H772" s="201" t="s">
        <v>274</v>
      </c>
      <c r="I772" s="201">
        <v>1172.1983</v>
      </c>
      <c r="J772" s="201">
        <v>1172.1983</v>
      </c>
      <c r="K772" s="401">
        <v>4</v>
      </c>
      <c r="L772" s="409" t="s">
        <v>405</v>
      </c>
      <c r="M772" s="224" t="s">
        <v>408</v>
      </c>
      <c r="N772" s="201"/>
      <c r="O772" s="185"/>
    </row>
    <row r="773" spans="1:15" ht="60.75" customHeight="1" x14ac:dyDescent="0.2">
      <c r="A773" s="480">
        <v>4</v>
      </c>
      <c r="B773" s="201" t="s">
        <v>403</v>
      </c>
      <c r="C773" s="201" t="s">
        <v>274</v>
      </c>
      <c r="D773" s="401">
        <v>7</v>
      </c>
      <c r="E773" s="201" t="s">
        <v>274</v>
      </c>
      <c r="F773" s="201" t="s">
        <v>274</v>
      </c>
      <c r="G773" s="201" t="s">
        <v>274</v>
      </c>
      <c r="H773" s="201" t="s">
        <v>274</v>
      </c>
      <c r="I773" s="201">
        <v>5.0449999999999999</v>
      </c>
      <c r="J773" s="201">
        <f>SUM(G773:I773)</f>
        <v>5.0449999999999999</v>
      </c>
      <c r="K773" s="401">
        <v>7</v>
      </c>
      <c r="L773" s="401"/>
      <c r="M773" s="224" t="s">
        <v>407</v>
      </c>
      <c r="N773" s="201"/>
      <c r="O773" s="185"/>
    </row>
    <row r="774" spans="1:15" ht="21.75" customHeight="1" x14ac:dyDescent="0.2">
      <c r="A774" s="165"/>
      <c r="B774" s="515" t="s">
        <v>101</v>
      </c>
      <c r="C774" s="516">
        <v>2</v>
      </c>
      <c r="D774" s="496">
        <f>SUM(D770:D773)</f>
        <v>19</v>
      </c>
      <c r="E774" s="517">
        <f t="shared" ref="E774:H774" si="23">SUM(E770:E773)</f>
        <v>4</v>
      </c>
      <c r="F774" s="517">
        <f t="shared" si="23"/>
        <v>1</v>
      </c>
      <c r="G774" s="498">
        <f t="shared" si="23"/>
        <v>3.55</v>
      </c>
      <c r="H774" s="498">
        <f t="shared" si="23"/>
        <v>0.05</v>
      </c>
      <c r="I774" s="498">
        <f>SUM(I770:I773)</f>
        <v>5214.9850000000006</v>
      </c>
      <c r="J774" s="498">
        <f>SUM(J770:J773)</f>
        <v>5218.585</v>
      </c>
      <c r="K774" s="496">
        <f>SUM(K770:K773)</f>
        <v>20</v>
      </c>
      <c r="L774" s="394"/>
      <c r="M774" s="165"/>
      <c r="N774" s="165"/>
      <c r="O774" s="165"/>
    </row>
    <row r="775" spans="1:15" ht="3.75" customHeight="1" x14ac:dyDescent="0.3">
      <c r="A775" s="81"/>
      <c r="B775" s="82"/>
      <c r="C775" s="82"/>
      <c r="D775" s="83"/>
      <c r="E775" s="83"/>
      <c r="F775" s="83"/>
      <c r="G775" s="95"/>
      <c r="H775" s="95"/>
      <c r="I775" s="95"/>
      <c r="J775" s="45"/>
      <c r="K775" s="312"/>
    </row>
    <row r="776" spans="1:15" ht="24" customHeight="1" x14ac:dyDescent="0.3">
      <c r="A776" s="61"/>
      <c r="B776" s="1113" t="s">
        <v>246</v>
      </c>
      <c r="C776" s="1113"/>
      <c r="D776" s="1092"/>
      <c r="E776" s="1092"/>
      <c r="F776" s="1092"/>
      <c r="G776" s="1092"/>
      <c r="H776" s="1092"/>
      <c r="I776" s="1092"/>
      <c r="J776" s="1092"/>
      <c r="K776" s="312"/>
    </row>
    <row r="777" spans="1:15" ht="6" customHeight="1" x14ac:dyDescent="0.25">
      <c r="A777" s="62"/>
      <c r="B777" s="34"/>
      <c r="C777" s="34"/>
      <c r="D777" s="34"/>
      <c r="E777" s="34"/>
      <c r="F777" s="34"/>
      <c r="G777" s="34"/>
      <c r="H777" s="34"/>
      <c r="I777" s="34"/>
      <c r="J777" s="34"/>
      <c r="K777" s="312"/>
    </row>
    <row r="778" spans="1:15" ht="34.5" customHeight="1" x14ac:dyDescent="0.2">
      <c r="A778" s="132">
        <v>1</v>
      </c>
      <c r="B778" s="136" t="s">
        <v>429</v>
      </c>
      <c r="C778" s="132">
        <v>1</v>
      </c>
      <c r="D778" s="132">
        <v>1</v>
      </c>
      <c r="E778" s="132" t="s">
        <v>274</v>
      </c>
      <c r="F778" s="132">
        <v>7</v>
      </c>
      <c r="G778" s="506" t="s">
        <v>274</v>
      </c>
      <c r="H778" s="506">
        <v>107.06</v>
      </c>
      <c r="I778" s="506" t="s">
        <v>274</v>
      </c>
      <c r="J778" s="506">
        <f>SUM(H778:I778)</f>
        <v>107.06</v>
      </c>
      <c r="K778" s="132">
        <v>2</v>
      </c>
      <c r="L778" s="141" t="s">
        <v>1070</v>
      </c>
      <c r="M778" s="141" t="s">
        <v>431</v>
      </c>
      <c r="N778" s="136"/>
      <c r="O778" s="136"/>
    </row>
    <row r="779" spans="1:15" ht="59.25" customHeight="1" x14ac:dyDescent="0.2">
      <c r="A779" s="132">
        <v>2</v>
      </c>
      <c r="B779" s="551" t="s">
        <v>1233</v>
      </c>
      <c r="C779" s="204" t="s">
        <v>274</v>
      </c>
      <c r="D779" s="410">
        <v>13</v>
      </c>
      <c r="E779" s="410">
        <v>2683</v>
      </c>
      <c r="F779" s="410">
        <v>39</v>
      </c>
      <c r="G779" s="552">
        <v>322</v>
      </c>
      <c r="H779" s="552">
        <v>464.01</v>
      </c>
      <c r="I779" s="552">
        <v>474</v>
      </c>
      <c r="J779" s="552">
        <f>SUM(G779:I779)</f>
        <v>1260.01</v>
      </c>
      <c r="K779" s="410">
        <v>14</v>
      </c>
      <c r="L779" s="411" t="s">
        <v>953</v>
      </c>
      <c r="M779" s="412" t="s">
        <v>1366</v>
      </c>
      <c r="N779" s="136"/>
      <c r="O779" s="136"/>
    </row>
    <row r="780" spans="1:15" ht="112.5" customHeight="1" x14ac:dyDescent="0.2">
      <c r="A780" s="132">
        <v>3</v>
      </c>
      <c r="B780" s="551" t="s">
        <v>1071</v>
      </c>
      <c r="C780" s="204">
        <v>1</v>
      </c>
      <c r="D780" s="204">
        <v>87</v>
      </c>
      <c r="E780" s="204">
        <v>5529</v>
      </c>
      <c r="F780" s="204">
        <v>616</v>
      </c>
      <c r="G780" s="332">
        <v>3239.2705000000001</v>
      </c>
      <c r="H780" s="332">
        <v>86998.926999999996</v>
      </c>
      <c r="I780" s="332">
        <v>17913.584200000001</v>
      </c>
      <c r="J780" s="332">
        <f>SUM(G780:I780)</f>
        <v>108151.78169999999</v>
      </c>
      <c r="K780" s="204">
        <v>88</v>
      </c>
      <c r="L780" s="310" t="s">
        <v>435</v>
      </c>
      <c r="M780" s="310" t="s">
        <v>1072</v>
      </c>
      <c r="N780" s="136"/>
      <c r="O780" s="136"/>
    </row>
    <row r="781" spans="1:15" ht="93.75" customHeight="1" x14ac:dyDescent="0.2">
      <c r="A781" s="132">
        <v>4</v>
      </c>
      <c r="B781" s="551" t="s">
        <v>1234</v>
      </c>
      <c r="C781" s="204">
        <v>4</v>
      </c>
      <c r="D781" s="132">
        <v>6</v>
      </c>
      <c r="E781" s="132" t="s">
        <v>274</v>
      </c>
      <c r="F781" s="132">
        <v>10</v>
      </c>
      <c r="G781" s="506" t="s">
        <v>274</v>
      </c>
      <c r="H781" s="506">
        <v>127.89999999999999</v>
      </c>
      <c r="I781" s="506">
        <v>2440.1999999999998</v>
      </c>
      <c r="J781" s="506">
        <v>2568.1000000000004</v>
      </c>
      <c r="K781" s="132">
        <v>14</v>
      </c>
      <c r="L781" s="141" t="s">
        <v>433</v>
      </c>
      <c r="M781" s="141" t="s">
        <v>432</v>
      </c>
      <c r="N781" s="136"/>
      <c r="O781" s="136"/>
    </row>
    <row r="782" spans="1:15" ht="58.5" customHeight="1" x14ac:dyDescent="0.2">
      <c r="A782" s="132">
        <v>5</v>
      </c>
      <c r="B782" s="551" t="s">
        <v>1075</v>
      </c>
      <c r="C782" s="410" t="s">
        <v>274</v>
      </c>
      <c r="D782" s="410" t="s">
        <v>274</v>
      </c>
      <c r="E782" s="410" t="s">
        <v>274</v>
      </c>
      <c r="F782" s="132">
        <v>8</v>
      </c>
      <c r="G782" s="552" t="s">
        <v>274</v>
      </c>
      <c r="H782" s="506">
        <v>424</v>
      </c>
      <c r="I782" s="506" t="s">
        <v>274</v>
      </c>
      <c r="J782" s="506">
        <f>SUM(H782:I782)</f>
        <v>424</v>
      </c>
      <c r="K782" s="132">
        <v>8</v>
      </c>
      <c r="L782" s="141"/>
      <c r="M782" s="141" t="s">
        <v>1074</v>
      </c>
      <c r="N782" s="136"/>
      <c r="O782" s="136"/>
    </row>
    <row r="783" spans="1:15" ht="46.5" customHeight="1" x14ac:dyDescent="0.2">
      <c r="A783" s="132">
        <v>6</v>
      </c>
      <c r="B783" s="553" t="s">
        <v>954</v>
      </c>
      <c r="C783" s="410">
        <v>1</v>
      </c>
      <c r="D783" s="410" t="s">
        <v>274</v>
      </c>
      <c r="E783" s="410" t="s">
        <v>274</v>
      </c>
      <c r="F783" s="410">
        <v>1</v>
      </c>
      <c r="G783" s="552" t="s">
        <v>274</v>
      </c>
      <c r="H783" s="552">
        <v>26.1</v>
      </c>
      <c r="I783" s="552" t="s">
        <v>274</v>
      </c>
      <c r="J783" s="552">
        <f>SUM(H783:I783)</f>
        <v>26.1</v>
      </c>
      <c r="K783" s="410">
        <v>1</v>
      </c>
      <c r="L783" s="411" t="s">
        <v>1073</v>
      </c>
      <c r="M783" s="410" t="s">
        <v>955</v>
      </c>
      <c r="N783" s="141" t="s">
        <v>1235</v>
      </c>
      <c r="O783" s="136"/>
    </row>
    <row r="784" spans="1:15" ht="62.25" customHeight="1" x14ac:dyDescent="0.2">
      <c r="A784" s="132">
        <v>7</v>
      </c>
      <c r="B784" s="136" t="s">
        <v>430</v>
      </c>
      <c r="C784" s="554">
        <v>3</v>
      </c>
      <c r="D784" s="554">
        <v>2</v>
      </c>
      <c r="E784" s="554" t="s">
        <v>274</v>
      </c>
      <c r="F784" s="554">
        <v>4</v>
      </c>
      <c r="G784" s="555" t="s">
        <v>274</v>
      </c>
      <c r="H784" s="555">
        <v>32.5</v>
      </c>
      <c r="I784" s="555" t="s">
        <v>274</v>
      </c>
      <c r="J784" s="555">
        <v>32.5</v>
      </c>
      <c r="K784" s="554">
        <v>4</v>
      </c>
      <c r="L784" s="412" t="s">
        <v>956</v>
      </c>
      <c r="M784" s="412" t="s">
        <v>434</v>
      </c>
      <c r="N784" s="136"/>
      <c r="O784" s="136"/>
    </row>
    <row r="785" spans="1:15" ht="23.25" customHeight="1" x14ac:dyDescent="0.2">
      <c r="A785" s="138"/>
      <c r="B785" s="556" t="s">
        <v>101</v>
      </c>
      <c r="C785" s="557">
        <f t="shared" ref="C785:K785" si="24">SUM(C778:C784)</f>
        <v>10</v>
      </c>
      <c r="D785" s="557">
        <f t="shared" si="24"/>
        <v>109</v>
      </c>
      <c r="E785" s="557">
        <f t="shared" si="24"/>
        <v>8212</v>
      </c>
      <c r="F785" s="557">
        <f t="shared" si="24"/>
        <v>685</v>
      </c>
      <c r="G785" s="558">
        <f t="shared" si="24"/>
        <v>3561.2705000000001</v>
      </c>
      <c r="H785" s="558">
        <f t="shared" si="24"/>
        <v>88180.497000000003</v>
      </c>
      <c r="I785" s="558">
        <f t="shared" si="24"/>
        <v>20827.784200000002</v>
      </c>
      <c r="J785" s="558">
        <f t="shared" si="24"/>
        <v>112569.55170000001</v>
      </c>
      <c r="K785" s="557">
        <f t="shared" si="24"/>
        <v>131</v>
      </c>
      <c r="L785" s="186"/>
      <c r="M785" s="140"/>
      <c r="N785" s="140"/>
      <c r="O785" s="138"/>
    </row>
    <row r="786" spans="1:15" ht="3.75" customHeight="1" x14ac:dyDescent="0.25">
      <c r="A786" s="61"/>
      <c r="K786" s="312"/>
    </row>
    <row r="787" spans="1:15" ht="24" customHeight="1" x14ac:dyDescent="0.3">
      <c r="A787" s="61"/>
      <c r="B787" s="1113" t="s">
        <v>247</v>
      </c>
      <c r="C787" s="1113"/>
      <c r="D787" s="1092"/>
      <c r="E787" s="1092"/>
      <c r="F787" s="1092"/>
      <c r="G787" s="1092"/>
      <c r="H787" s="1092"/>
      <c r="I787" s="1092"/>
      <c r="J787" s="1092"/>
      <c r="K787" s="312"/>
    </row>
    <row r="788" spans="1:15" ht="5.25" customHeight="1" x14ac:dyDescent="0.25">
      <c r="A788" s="61"/>
      <c r="K788" s="312"/>
    </row>
    <row r="789" spans="1:15" s="74" customFormat="1" ht="19.5" customHeight="1" x14ac:dyDescent="0.2">
      <c r="A789" s="566">
        <v>1</v>
      </c>
      <c r="B789" s="561" t="s">
        <v>950</v>
      </c>
      <c r="C789" s="211">
        <v>7</v>
      </c>
      <c r="D789" s="204">
        <v>93</v>
      </c>
      <c r="E789" s="204">
        <v>885</v>
      </c>
      <c r="F789" s="204">
        <v>166</v>
      </c>
      <c r="G789" s="473">
        <v>130.80000000000001</v>
      </c>
      <c r="H789" s="332">
        <v>30767.24</v>
      </c>
      <c r="I789" s="473">
        <v>7572.3</v>
      </c>
      <c r="J789" s="332">
        <f>G789+H789+I789</f>
        <v>38470.340000000004</v>
      </c>
      <c r="K789" s="567">
        <v>1</v>
      </c>
      <c r="L789" s="204" t="s">
        <v>773</v>
      </c>
      <c r="M789" s="133"/>
      <c r="N789" s="204"/>
      <c r="O789" s="204"/>
    </row>
    <row r="790" spans="1:15" ht="19.5" customHeight="1" x14ac:dyDescent="0.2">
      <c r="A790" s="566">
        <v>2</v>
      </c>
      <c r="B790" s="561" t="s">
        <v>951</v>
      </c>
      <c r="C790" s="211">
        <v>1</v>
      </c>
      <c r="D790" s="204">
        <v>141</v>
      </c>
      <c r="E790" s="204">
        <v>30441</v>
      </c>
      <c r="F790" s="204">
        <v>386</v>
      </c>
      <c r="G790" s="473">
        <v>5020</v>
      </c>
      <c r="H790" s="332">
        <v>273703.78409999999</v>
      </c>
      <c r="I790" s="473">
        <v>1297.29</v>
      </c>
      <c r="J790" s="332">
        <f>G790+H790+I790</f>
        <v>280021.07409999997</v>
      </c>
      <c r="K790" s="567">
        <v>1</v>
      </c>
      <c r="L790" s="204" t="s">
        <v>774</v>
      </c>
      <c r="M790" s="133"/>
      <c r="N790" s="204"/>
      <c r="O790" s="204"/>
    </row>
    <row r="791" spans="1:15" ht="18.75" customHeight="1" x14ac:dyDescent="0.2">
      <c r="A791" s="566">
        <v>3</v>
      </c>
      <c r="B791" s="561" t="s">
        <v>949</v>
      </c>
      <c r="C791" s="211">
        <v>1</v>
      </c>
      <c r="D791" s="204">
        <v>74</v>
      </c>
      <c r="E791" s="204">
        <v>32308</v>
      </c>
      <c r="F791" s="204">
        <v>1074</v>
      </c>
      <c r="G791" s="473">
        <v>7676.7</v>
      </c>
      <c r="H791" s="332">
        <v>92675.9</v>
      </c>
      <c r="I791" s="473">
        <v>37236.699999999997</v>
      </c>
      <c r="J791" s="332">
        <f>G791+H791+I791</f>
        <v>137589.29999999999</v>
      </c>
      <c r="K791" s="567">
        <v>1</v>
      </c>
      <c r="L791" s="204" t="s">
        <v>775</v>
      </c>
      <c r="M791" s="133"/>
      <c r="N791" s="204"/>
      <c r="O791" s="204"/>
    </row>
    <row r="792" spans="1:15" ht="16.5" customHeight="1" x14ac:dyDescent="0.2">
      <c r="A792" s="566">
        <v>4</v>
      </c>
      <c r="B792" s="561" t="s">
        <v>112</v>
      </c>
      <c r="C792" s="211">
        <v>6</v>
      </c>
      <c r="D792" s="204">
        <v>150</v>
      </c>
      <c r="E792" s="204">
        <v>35678</v>
      </c>
      <c r="F792" s="204">
        <v>918</v>
      </c>
      <c r="G792" s="473">
        <v>8537.7199999999993</v>
      </c>
      <c r="H792" s="332">
        <v>121932.63</v>
      </c>
      <c r="I792" s="473">
        <v>10606.8</v>
      </c>
      <c r="J792" s="332">
        <f>G792+H792+I792</f>
        <v>141077.15</v>
      </c>
      <c r="K792" s="567">
        <v>1</v>
      </c>
      <c r="L792" s="310" t="s">
        <v>776</v>
      </c>
      <c r="M792" s="350"/>
      <c r="N792" s="310"/>
      <c r="O792" s="204"/>
    </row>
    <row r="793" spans="1:15" ht="209.25" customHeight="1" x14ac:dyDescent="0.25">
      <c r="A793" s="566">
        <v>5</v>
      </c>
      <c r="B793" s="468" t="s">
        <v>1052</v>
      </c>
      <c r="C793" s="211">
        <v>4</v>
      </c>
      <c r="D793" s="204">
        <v>92</v>
      </c>
      <c r="E793" s="204">
        <v>208</v>
      </c>
      <c r="F793" s="204">
        <v>171</v>
      </c>
      <c r="G793" s="473">
        <v>321</v>
      </c>
      <c r="H793" s="332">
        <v>8740.65</v>
      </c>
      <c r="I793" s="473">
        <v>3235.09</v>
      </c>
      <c r="J793" s="332">
        <f>G793+H793+I793</f>
        <v>12296.74</v>
      </c>
      <c r="K793" s="567">
        <v>6</v>
      </c>
      <c r="L793" s="310" t="s">
        <v>777</v>
      </c>
      <c r="M793" s="310" t="s">
        <v>1051</v>
      </c>
      <c r="N793" s="310"/>
      <c r="O793" s="150"/>
    </row>
    <row r="794" spans="1:15" ht="21" customHeight="1" x14ac:dyDescent="0.2">
      <c r="A794" s="1096" t="s">
        <v>137</v>
      </c>
      <c r="B794" s="1096"/>
      <c r="C794" s="513">
        <f>SUM(C789:C793)</f>
        <v>19</v>
      </c>
      <c r="D794" s="513">
        <f t="shared" ref="D794:K794" si="25">SUM(D789:D793)</f>
        <v>550</v>
      </c>
      <c r="E794" s="513">
        <f t="shared" si="25"/>
        <v>99520</v>
      </c>
      <c r="F794" s="513">
        <f t="shared" si="25"/>
        <v>2715</v>
      </c>
      <c r="G794" s="514">
        <f t="shared" si="25"/>
        <v>21686.22</v>
      </c>
      <c r="H794" s="568">
        <f>SUM(H789:H793)</f>
        <v>527820.20409999997</v>
      </c>
      <c r="I794" s="514">
        <f t="shared" si="25"/>
        <v>59948.179999999993</v>
      </c>
      <c r="J794" s="216">
        <f t="shared" si="25"/>
        <v>609454.6041</v>
      </c>
      <c r="K794" s="51">
        <f t="shared" si="25"/>
        <v>10</v>
      </c>
    </row>
    <row r="795" spans="1:15" ht="5.25" customHeight="1" x14ac:dyDescent="0.25">
      <c r="A795" s="61"/>
      <c r="K795" s="312"/>
    </row>
    <row r="796" spans="1:15" ht="24" customHeight="1" x14ac:dyDescent="0.3">
      <c r="A796" s="61"/>
      <c r="B796" s="1113" t="s">
        <v>232</v>
      </c>
      <c r="C796" s="1113"/>
      <c r="D796" s="1092"/>
      <c r="E796" s="1092"/>
      <c r="F796" s="1092"/>
      <c r="G796" s="1092"/>
      <c r="H796" s="1092"/>
      <c r="I796" s="1092"/>
      <c r="J796" s="1092"/>
      <c r="K796" s="312"/>
    </row>
    <row r="797" spans="1:15" ht="4.5" customHeight="1" x14ac:dyDescent="0.25">
      <c r="A797" s="62"/>
      <c r="K797" s="312"/>
    </row>
    <row r="798" spans="1:15" ht="343.5" customHeight="1" x14ac:dyDescent="0.2">
      <c r="A798" s="819">
        <v>1</v>
      </c>
      <c r="B798" s="328" t="s">
        <v>456</v>
      </c>
      <c r="C798" s="328">
        <v>1</v>
      </c>
      <c r="D798" s="328">
        <v>30</v>
      </c>
      <c r="E798" s="328">
        <v>1</v>
      </c>
      <c r="F798" s="328">
        <v>4</v>
      </c>
      <c r="G798" s="328">
        <v>1.4999999999999999E-2</v>
      </c>
      <c r="H798" s="328">
        <v>128.05000000000001</v>
      </c>
      <c r="I798" s="328">
        <v>43.234999999999999</v>
      </c>
      <c r="J798" s="328">
        <f>SUM(G798:I798)</f>
        <v>171.3</v>
      </c>
      <c r="K798" s="328">
        <v>33</v>
      </c>
      <c r="L798" s="361" t="s">
        <v>454</v>
      </c>
      <c r="M798" s="310" t="s">
        <v>455</v>
      </c>
      <c r="N798" s="245" t="s">
        <v>1079</v>
      </c>
      <c r="O798" s="57"/>
    </row>
    <row r="799" spans="1:15" ht="92.25" customHeight="1" x14ac:dyDescent="0.2">
      <c r="A799" s="774">
        <v>2</v>
      </c>
      <c r="B799" s="328" t="s">
        <v>457</v>
      </c>
      <c r="C799" s="328">
        <v>1</v>
      </c>
      <c r="D799" s="328">
        <v>3</v>
      </c>
      <c r="E799" s="328" t="s">
        <v>274</v>
      </c>
      <c r="F799" s="328">
        <v>1</v>
      </c>
      <c r="G799" s="328" t="s">
        <v>274</v>
      </c>
      <c r="H799" s="328">
        <v>1.7999999999999999E-2</v>
      </c>
      <c r="I799" s="328">
        <v>12.619</v>
      </c>
      <c r="J799" s="328">
        <v>12.637</v>
      </c>
      <c r="K799" s="328">
        <v>5</v>
      </c>
      <c r="L799" s="361"/>
      <c r="M799" s="310" t="s">
        <v>458</v>
      </c>
      <c r="N799" s="57"/>
      <c r="O799" s="57"/>
    </row>
    <row r="800" spans="1:15" ht="48" customHeight="1" x14ac:dyDescent="0.2">
      <c r="A800" s="566">
        <v>3</v>
      </c>
      <c r="B800" s="551" t="s">
        <v>1238</v>
      </c>
      <c r="C800" s="328">
        <v>1</v>
      </c>
      <c r="D800" s="328">
        <v>1</v>
      </c>
      <c r="E800" s="328" t="s">
        <v>274</v>
      </c>
      <c r="F800" s="328" t="s">
        <v>274</v>
      </c>
      <c r="G800" s="328" t="s">
        <v>274</v>
      </c>
      <c r="H800" s="328" t="s">
        <v>274</v>
      </c>
      <c r="I800" s="328">
        <v>0.4</v>
      </c>
      <c r="J800" s="328">
        <v>0.4</v>
      </c>
      <c r="K800" s="328">
        <v>2</v>
      </c>
      <c r="L800" s="361"/>
      <c r="M800" s="310" t="s">
        <v>459</v>
      </c>
      <c r="N800" s="57"/>
      <c r="O800" s="57"/>
    </row>
    <row r="801" spans="1:15" ht="181.5" customHeight="1" x14ac:dyDescent="0.2">
      <c r="A801" s="204">
        <v>4</v>
      </c>
      <c r="B801" s="328" t="s">
        <v>460</v>
      </c>
      <c r="C801" s="328">
        <v>2</v>
      </c>
      <c r="D801" s="328">
        <v>8</v>
      </c>
      <c r="E801" s="328" t="s">
        <v>274</v>
      </c>
      <c r="F801" s="328">
        <v>1</v>
      </c>
      <c r="G801" s="328" t="s">
        <v>274</v>
      </c>
      <c r="H801" s="328">
        <v>1.4999999999999999E-2</v>
      </c>
      <c r="I801" s="328">
        <v>27.652000000000001</v>
      </c>
      <c r="J801" s="328">
        <v>27.667000000000002</v>
      </c>
      <c r="K801" s="328">
        <v>11</v>
      </c>
      <c r="L801" s="328"/>
      <c r="M801" s="310" t="s">
        <v>461</v>
      </c>
      <c r="N801" s="57"/>
      <c r="O801" s="57"/>
    </row>
    <row r="802" spans="1:15" ht="19.5" customHeight="1" x14ac:dyDescent="0.2">
      <c r="A802" s="1171" t="s">
        <v>137</v>
      </c>
      <c r="B802" s="1171"/>
      <c r="C802" s="513">
        <v>5</v>
      </c>
      <c r="D802" s="513">
        <f>SUM(D798:D801)</f>
        <v>42</v>
      </c>
      <c r="E802" s="628">
        <v>1</v>
      </c>
      <c r="F802" s="513">
        <f>SUM(F798:F801)</f>
        <v>6</v>
      </c>
      <c r="G802" s="568">
        <v>1.4999999999999999E-2</v>
      </c>
      <c r="H802" s="568">
        <f>SUM(H798:H801)</f>
        <v>128.083</v>
      </c>
      <c r="I802" s="568">
        <f>SUM(I798:I801)</f>
        <v>83.906000000000006</v>
      </c>
      <c r="J802" s="588">
        <f>SUM(J798:J801)</f>
        <v>212.00400000000002</v>
      </c>
      <c r="K802" s="51">
        <f>SUM(K798:K801)</f>
        <v>51</v>
      </c>
    </row>
    <row r="803" spans="1:15" ht="6.75" customHeight="1" x14ac:dyDescent="0.25">
      <c r="A803" s="75"/>
      <c r="B803" s="76"/>
      <c r="C803" s="76"/>
      <c r="D803" s="77"/>
      <c r="E803" s="77"/>
      <c r="F803" s="77"/>
      <c r="G803" s="78"/>
      <c r="H803" s="78"/>
      <c r="I803" s="78"/>
      <c r="K803" s="312"/>
    </row>
    <row r="804" spans="1:15" ht="24" customHeight="1" x14ac:dyDescent="0.2">
      <c r="A804" s="1245" t="s">
        <v>276</v>
      </c>
      <c r="B804" s="1246"/>
      <c r="C804" s="1246"/>
      <c r="D804" s="1246"/>
      <c r="E804" s="1246"/>
      <c r="F804" s="1246"/>
      <c r="G804" s="1246"/>
      <c r="H804" s="1246"/>
      <c r="I804" s="1246"/>
      <c r="J804" s="1246"/>
      <c r="K804" s="1246"/>
      <c r="L804" s="1246"/>
    </row>
    <row r="805" spans="1:15" ht="45" customHeight="1" x14ac:dyDescent="0.2">
      <c r="A805" s="204">
        <v>1</v>
      </c>
      <c r="B805" s="468" t="s">
        <v>490</v>
      </c>
      <c r="C805" s="204" t="s">
        <v>274</v>
      </c>
      <c r="D805" s="204">
        <v>49</v>
      </c>
      <c r="E805" s="204">
        <v>9</v>
      </c>
      <c r="F805" s="204">
        <v>7</v>
      </c>
      <c r="G805" s="473">
        <v>1.4</v>
      </c>
      <c r="H805" s="473">
        <v>38.700000000000003</v>
      </c>
      <c r="I805" s="473">
        <v>135.6</v>
      </c>
      <c r="J805" s="473">
        <v>175.7</v>
      </c>
      <c r="K805" s="204">
        <v>2</v>
      </c>
      <c r="L805" s="133"/>
      <c r="M805" s="310" t="s">
        <v>492</v>
      </c>
      <c r="N805" s="181"/>
      <c r="O805" s="182"/>
    </row>
    <row r="806" spans="1:15" ht="45" customHeight="1" x14ac:dyDescent="0.2">
      <c r="A806" s="204">
        <v>2</v>
      </c>
      <c r="B806" s="204" t="s">
        <v>463</v>
      </c>
      <c r="C806" s="204" t="s">
        <v>274</v>
      </c>
      <c r="D806" s="204">
        <v>61</v>
      </c>
      <c r="E806" s="204">
        <v>10020</v>
      </c>
      <c r="F806" s="204">
        <v>28</v>
      </c>
      <c r="G806" s="473">
        <v>245.36</v>
      </c>
      <c r="H806" s="473">
        <v>524.94000000000005</v>
      </c>
      <c r="I806" s="473">
        <v>4950.3999999999996</v>
      </c>
      <c r="J806" s="473">
        <v>5720.7</v>
      </c>
      <c r="K806" s="204">
        <v>2</v>
      </c>
      <c r="L806" s="133"/>
      <c r="M806" s="310" t="s">
        <v>493</v>
      </c>
      <c r="N806" s="181"/>
      <c r="O806" s="182"/>
    </row>
    <row r="807" spans="1:15" ht="60" customHeight="1" x14ac:dyDescent="0.2">
      <c r="A807" s="204">
        <v>3</v>
      </c>
      <c r="B807" s="204" t="s">
        <v>485</v>
      </c>
      <c r="C807" s="204" t="s">
        <v>274</v>
      </c>
      <c r="D807" s="204">
        <v>74</v>
      </c>
      <c r="E807" s="204">
        <v>2145</v>
      </c>
      <c r="F807" s="204">
        <v>15</v>
      </c>
      <c r="G807" s="473">
        <v>194.3</v>
      </c>
      <c r="H807" s="473">
        <v>13.45</v>
      </c>
      <c r="I807" s="473">
        <v>82.95</v>
      </c>
      <c r="J807" s="473">
        <v>290.7</v>
      </c>
      <c r="K807" s="204">
        <v>3</v>
      </c>
      <c r="L807" s="133"/>
      <c r="M807" s="310" t="s">
        <v>494</v>
      </c>
      <c r="N807" s="181"/>
      <c r="O807" s="182"/>
    </row>
    <row r="808" spans="1:15" ht="48.75" customHeight="1" x14ac:dyDescent="0.2">
      <c r="A808" s="204">
        <v>4</v>
      </c>
      <c r="B808" s="204" t="s">
        <v>491</v>
      </c>
      <c r="C808" s="204" t="s">
        <v>274</v>
      </c>
      <c r="D808" s="204">
        <v>15</v>
      </c>
      <c r="E808" s="204">
        <v>91</v>
      </c>
      <c r="F808" s="204">
        <v>19</v>
      </c>
      <c r="G808" s="473">
        <v>4.12</v>
      </c>
      <c r="H808" s="473">
        <v>3.8</v>
      </c>
      <c r="I808" s="473">
        <v>14.02</v>
      </c>
      <c r="J808" s="473">
        <v>21.94</v>
      </c>
      <c r="K808" s="204">
        <v>2</v>
      </c>
      <c r="L808" s="133"/>
      <c r="M808" s="310" t="s">
        <v>495</v>
      </c>
      <c r="N808" s="181"/>
      <c r="O808" s="182"/>
    </row>
    <row r="809" spans="1:15" ht="15.75" customHeight="1" x14ac:dyDescent="0.2">
      <c r="A809" s="204">
        <v>5</v>
      </c>
      <c r="B809" s="151" t="s">
        <v>277</v>
      </c>
      <c r="C809" s="204" t="s">
        <v>274</v>
      </c>
      <c r="D809" s="204">
        <v>8</v>
      </c>
      <c r="E809" s="204" t="s">
        <v>274</v>
      </c>
      <c r="F809" s="204">
        <v>2</v>
      </c>
      <c r="G809" s="473" t="s">
        <v>274</v>
      </c>
      <c r="H809" s="473">
        <v>5.6</v>
      </c>
      <c r="I809" s="473">
        <v>21.4</v>
      </c>
      <c r="J809" s="473">
        <v>27</v>
      </c>
      <c r="K809" s="204">
        <v>1</v>
      </c>
      <c r="L809" s="133"/>
      <c r="M809" s="310" t="s">
        <v>330</v>
      </c>
      <c r="N809" s="181"/>
      <c r="O809" s="182"/>
    </row>
    <row r="810" spans="1:15" ht="17.25" customHeight="1" x14ac:dyDescent="0.2">
      <c r="A810" s="204">
        <v>6</v>
      </c>
      <c r="B810" s="151" t="s">
        <v>278</v>
      </c>
      <c r="C810" s="204" t="s">
        <v>274</v>
      </c>
      <c r="D810" s="204">
        <v>28</v>
      </c>
      <c r="E810" s="204">
        <v>1287</v>
      </c>
      <c r="F810" s="204">
        <v>8</v>
      </c>
      <c r="G810" s="473">
        <v>4.7</v>
      </c>
      <c r="H810" s="473">
        <v>11.1</v>
      </c>
      <c r="I810" s="473">
        <v>20</v>
      </c>
      <c r="J810" s="473">
        <v>35.799999999999997</v>
      </c>
      <c r="K810" s="204">
        <v>1</v>
      </c>
      <c r="L810" s="133"/>
      <c r="M810" s="310" t="s">
        <v>331</v>
      </c>
      <c r="N810" s="181"/>
      <c r="O810" s="182"/>
    </row>
    <row r="811" spans="1:15" ht="21" customHeight="1" x14ac:dyDescent="0.3">
      <c r="A811" s="1171" t="s">
        <v>123</v>
      </c>
      <c r="B811" s="1171"/>
      <c r="C811" s="209" t="s">
        <v>274</v>
      </c>
      <c r="D811" s="51">
        <f t="shared" ref="D811:K811" si="26">SUM(D805:D810)</f>
        <v>235</v>
      </c>
      <c r="E811" s="51">
        <f t="shared" si="26"/>
        <v>13552</v>
      </c>
      <c r="F811" s="51">
        <f t="shared" si="26"/>
        <v>79</v>
      </c>
      <c r="G811" s="490">
        <f t="shared" si="26"/>
        <v>449.88000000000005</v>
      </c>
      <c r="H811" s="490">
        <f t="shared" si="26"/>
        <v>597.59000000000015</v>
      </c>
      <c r="I811" s="490">
        <f t="shared" si="26"/>
        <v>5224.37</v>
      </c>
      <c r="J811" s="490">
        <f t="shared" si="26"/>
        <v>6271.8399999999992</v>
      </c>
      <c r="K811" s="51">
        <f t="shared" si="26"/>
        <v>11</v>
      </c>
      <c r="L811" s="315"/>
    </row>
    <row r="812" spans="1:15" ht="3" customHeight="1" x14ac:dyDescent="0.25">
      <c r="A812" s="59"/>
      <c r="B812" s="316"/>
      <c r="C812" s="316"/>
      <c r="D812" s="316"/>
      <c r="E812" s="316"/>
      <c r="F812" s="316"/>
      <c r="G812" s="316"/>
      <c r="H812" s="316"/>
      <c r="I812" s="316"/>
      <c r="J812" s="316"/>
      <c r="K812" s="312"/>
    </row>
    <row r="813" spans="1:15" ht="24" customHeight="1" x14ac:dyDescent="0.3">
      <c r="A813" s="61"/>
      <c r="B813" s="1113" t="s">
        <v>248</v>
      </c>
      <c r="C813" s="1113"/>
      <c r="D813" s="1092"/>
      <c r="E813" s="1092"/>
      <c r="F813" s="1092"/>
      <c r="G813" s="1092"/>
      <c r="H813" s="1092"/>
      <c r="I813" s="1092"/>
      <c r="J813" s="1092"/>
      <c r="K813" s="312"/>
    </row>
    <row r="814" spans="1:15" ht="3.75" customHeight="1" x14ac:dyDescent="0.25">
      <c r="A814" s="62"/>
      <c r="K814" s="312"/>
    </row>
    <row r="815" spans="1:15" ht="45.75" customHeight="1" x14ac:dyDescent="0.25">
      <c r="A815" s="157">
        <v>1</v>
      </c>
      <c r="B815" s="204" t="s">
        <v>810</v>
      </c>
      <c r="C815" s="338" t="s">
        <v>274</v>
      </c>
      <c r="D815" s="204">
        <v>101</v>
      </c>
      <c r="E815" s="204">
        <v>14525</v>
      </c>
      <c r="F815" s="204">
        <v>240</v>
      </c>
      <c r="G815" s="332">
        <v>3843.15</v>
      </c>
      <c r="H815" s="332">
        <v>108520</v>
      </c>
      <c r="I815" s="332">
        <v>10025</v>
      </c>
      <c r="J815" s="485">
        <v>122388.15</v>
      </c>
      <c r="K815" s="204">
        <v>4</v>
      </c>
      <c r="L815" s="310" t="s">
        <v>814</v>
      </c>
      <c r="M815" s="47" t="s">
        <v>815</v>
      </c>
      <c r="N815" s="187"/>
      <c r="O815" s="143"/>
    </row>
    <row r="816" spans="1:15" ht="63" customHeight="1" x14ac:dyDescent="0.25">
      <c r="A816" s="157">
        <v>2</v>
      </c>
      <c r="B816" s="204" t="s">
        <v>811</v>
      </c>
      <c r="C816" s="338" t="s">
        <v>274</v>
      </c>
      <c r="D816" s="204">
        <v>72</v>
      </c>
      <c r="E816" s="204">
        <v>18026</v>
      </c>
      <c r="F816" s="204">
        <v>278</v>
      </c>
      <c r="G816" s="332">
        <v>3251.9</v>
      </c>
      <c r="H816" s="332">
        <v>111155.386</v>
      </c>
      <c r="I816" s="332">
        <v>6687.6840000000002</v>
      </c>
      <c r="J816" s="485">
        <v>121094.97</v>
      </c>
      <c r="K816" s="111">
        <v>7</v>
      </c>
      <c r="L816" s="310" t="s">
        <v>816</v>
      </c>
      <c r="M816" s="47" t="s">
        <v>817</v>
      </c>
      <c r="N816" s="187"/>
      <c r="O816" s="310"/>
    </row>
    <row r="817" spans="1:15" ht="138" customHeight="1" x14ac:dyDescent="0.25">
      <c r="A817" s="595">
        <v>3</v>
      </c>
      <c r="B817" s="204" t="s">
        <v>965</v>
      </c>
      <c r="C817" s="338">
        <v>1</v>
      </c>
      <c r="D817" s="204">
        <v>326</v>
      </c>
      <c r="E817" s="204">
        <v>26911</v>
      </c>
      <c r="F817" s="204">
        <v>408</v>
      </c>
      <c r="G817" s="332">
        <v>11488</v>
      </c>
      <c r="H817" s="332">
        <v>154549</v>
      </c>
      <c r="I817" s="506">
        <v>9542.1489999999994</v>
      </c>
      <c r="J817" s="485">
        <f>SUM(G817:I817)</f>
        <v>175579.149</v>
      </c>
      <c r="K817" s="111">
        <v>146</v>
      </c>
      <c r="L817" s="310" t="s">
        <v>1254</v>
      </c>
      <c r="M817" s="47" t="s">
        <v>818</v>
      </c>
      <c r="N817" s="187"/>
      <c r="O817" s="310"/>
    </row>
    <row r="818" spans="1:15" ht="151.5" customHeight="1" x14ac:dyDescent="0.2">
      <c r="A818" s="595">
        <v>4</v>
      </c>
      <c r="B818" s="204" t="s">
        <v>812</v>
      </c>
      <c r="C818" s="338">
        <v>1</v>
      </c>
      <c r="D818" s="204">
        <v>79</v>
      </c>
      <c r="E818" s="204">
        <v>603</v>
      </c>
      <c r="F818" s="204">
        <v>170</v>
      </c>
      <c r="G818" s="332">
        <v>63.1</v>
      </c>
      <c r="H818" s="332">
        <v>29876.87</v>
      </c>
      <c r="I818" s="332">
        <v>3559.7908000000002</v>
      </c>
      <c r="J818" s="485">
        <f>SUM(G818:I818)</f>
        <v>33499.760799999996</v>
      </c>
      <c r="K818" s="111">
        <v>11</v>
      </c>
      <c r="L818" s="310" t="s">
        <v>819</v>
      </c>
      <c r="M818" s="47" t="s">
        <v>820</v>
      </c>
      <c r="N818" s="121"/>
      <c r="O818" s="143"/>
    </row>
    <row r="819" spans="1:15" ht="166.5" customHeight="1" x14ac:dyDescent="0.25">
      <c r="A819" s="595">
        <v>5</v>
      </c>
      <c r="B819" s="204" t="s">
        <v>813</v>
      </c>
      <c r="C819" s="338">
        <v>1</v>
      </c>
      <c r="D819" s="204">
        <v>274</v>
      </c>
      <c r="E819" s="204">
        <v>22971</v>
      </c>
      <c r="F819" s="204">
        <v>1799</v>
      </c>
      <c r="G819" s="332">
        <v>27353.24</v>
      </c>
      <c r="H819" s="332">
        <v>204937.8199</v>
      </c>
      <c r="I819" s="332">
        <v>32755.178800000002</v>
      </c>
      <c r="J819" s="485">
        <f>SUM(G819:I819)</f>
        <v>265046.23869999999</v>
      </c>
      <c r="K819" s="111">
        <v>12</v>
      </c>
      <c r="L819" s="310" t="s">
        <v>821</v>
      </c>
      <c r="M819" s="47" t="s">
        <v>966</v>
      </c>
      <c r="N819" s="121"/>
      <c r="O819" s="187"/>
    </row>
    <row r="820" spans="1:15" ht="22.5" customHeight="1" x14ac:dyDescent="0.2">
      <c r="A820" s="1096" t="s">
        <v>137</v>
      </c>
      <c r="B820" s="1134"/>
      <c r="C820" s="220">
        <v>3</v>
      </c>
      <c r="D820" s="220">
        <f t="shared" ref="D820:K820" si="27">SUM(D815:D819)</f>
        <v>852</v>
      </c>
      <c r="E820" s="220">
        <f t="shared" si="27"/>
        <v>83036</v>
      </c>
      <c r="F820" s="220">
        <f t="shared" si="27"/>
        <v>2895</v>
      </c>
      <c r="G820" s="357">
        <f t="shared" si="27"/>
        <v>45999.39</v>
      </c>
      <c r="H820" s="357">
        <f t="shared" si="27"/>
        <v>609039.07590000005</v>
      </c>
      <c r="I820" s="216">
        <f t="shared" si="27"/>
        <v>62569.802599999995</v>
      </c>
      <c r="J820" s="216">
        <f t="shared" si="27"/>
        <v>717608.26850000001</v>
      </c>
      <c r="K820" s="51">
        <f t="shared" si="27"/>
        <v>180</v>
      </c>
    </row>
    <row r="821" spans="1:15" ht="3.75" customHeight="1" x14ac:dyDescent="0.25">
      <c r="A821" s="61"/>
      <c r="K821" s="312"/>
    </row>
    <row r="822" spans="1:15" ht="24" customHeight="1" x14ac:dyDescent="0.3">
      <c r="A822" s="61"/>
      <c r="B822" s="1113" t="s">
        <v>234</v>
      </c>
      <c r="C822" s="1113"/>
      <c r="D822" s="1092"/>
      <c r="E822" s="1092"/>
      <c r="F822" s="1092"/>
      <c r="G822" s="1092"/>
      <c r="H822" s="1092"/>
      <c r="I822" s="1092"/>
      <c r="J822" s="1092"/>
      <c r="K822" s="312"/>
    </row>
    <row r="823" spans="1:15" ht="4.5" customHeight="1" x14ac:dyDescent="0.25">
      <c r="A823" s="62"/>
      <c r="B823" s="34"/>
      <c r="C823" s="34"/>
      <c r="D823" s="34"/>
      <c r="E823" s="34"/>
      <c r="F823" s="34"/>
      <c r="G823" s="34"/>
      <c r="H823" s="34"/>
      <c r="I823" s="34"/>
      <c r="J823" s="34"/>
      <c r="K823" s="130"/>
    </row>
    <row r="824" spans="1:15" ht="30" customHeight="1" x14ac:dyDescent="0.2">
      <c r="A824" s="204">
        <v>1</v>
      </c>
      <c r="B824" s="204" t="s">
        <v>508</v>
      </c>
      <c r="C824" s="338">
        <v>1</v>
      </c>
      <c r="D824" s="204">
        <v>5</v>
      </c>
      <c r="E824" s="338" t="s">
        <v>274</v>
      </c>
      <c r="F824" s="338" t="s">
        <v>274</v>
      </c>
      <c r="G824" s="338" t="s">
        <v>274</v>
      </c>
      <c r="H824" s="338" t="s">
        <v>274</v>
      </c>
      <c r="I824" s="575">
        <v>4.47</v>
      </c>
      <c r="J824" s="576">
        <f>SUM(G824:I824)</f>
        <v>4.47</v>
      </c>
      <c r="K824" s="111">
        <v>9</v>
      </c>
      <c r="L824" s="47" t="s">
        <v>506</v>
      </c>
      <c r="M824" s="47"/>
      <c r="N824" s="146"/>
      <c r="O824" s="226"/>
    </row>
    <row r="825" spans="1:15" ht="18.75" customHeight="1" x14ac:dyDescent="0.2">
      <c r="A825" s="227">
        <v>2</v>
      </c>
      <c r="B825" s="133" t="s">
        <v>509</v>
      </c>
      <c r="C825" s="338" t="s">
        <v>274</v>
      </c>
      <c r="D825" s="204">
        <v>1</v>
      </c>
      <c r="E825" s="338" t="s">
        <v>274</v>
      </c>
      <c r="F825" s="338" t="s">
        <v>274</v>
      </c>
      <c r="G825" s="338" t="s">
        <v>274</v>
      </c>
      <c r="H825" s="338" t="s">
        <v>274</v>
      </c>
      <c r="I825" s="575">
        <v>1.04</v>
      </c>
      <c r="J825" s="575">
        <v>1.04</v>
      </c>
      <c r="K825" s="111">
        <v>10</v>
      </c>
      <c r="L825" s="47" t="s">
        <v>507</v>
      </c>
      <c r="M825" s="47"/>
      <c r="N825" s="47" t="s">
        <v>1050</v>
      </c>
      <c r="O825" s="247"/>
    </row>
    <row r="826" spans="1:15" ht="32.25" customHeight="1" x14ac:dyDescent="0.2">
      <c r="A826" s="248">
        <v>3</v>
      </c>
      <c r="B826" s="133" t="s">
        <v>510</v>
      </c>
      <c r="C826" s="338" t="s">
        <v>274</v>
      </c>
      <c r="D826" s="204">
        <v>1</v>
      </c>
      <c r="E826" s="338" t="s">
        <v>274</v>
      </c>
      <c r="F826" s="338" t="s">
        <v>274</v>
      </c>
      <c r="G826" s="338" t="s">
        <v>274</v>
      </c>
      <c r="H826" s="338" t="s">
        <v>274</v>
      </c>
      <c r="I826" s="575">
        <v>0.5</v>
      </c>
      <c r="J826" s="612">
        <v>0.5</v>
      </c>
      <c r="K826" s="111">
        <v>1</v>
      </c>
      <c r="L826" s="47" t="s">
        <v>511</v>
      </c>
      <c r="M826" s="413"/>
      <c r="N826" s="146"/>
      <c r="O826" s="247"/>
    </row>
    <row r="827" spans="1:15" ht="18" customHeight="1" x14ac:dyDescent="0.2">
      <c r="A827" s="47"/>
      <c r="B827" s="469" t="s">
        <v>101</v>
      </c>
      <c r="C827" s="475">
        <v>1</v>
      </c>
      <c r="D827" s="613">
        <f>SUM(D824:D826)</f>
        <v>7</v>
      </c>
      <c r="E827" s="477" t="s">
        <v>274</v>
      </c>
      <c r="F827" s="477" t="s">
        <v>274</v>
      </c>
      <c r="G827" s="477" t="s">
        <v>274</v>
      </c>
      <c r="H827" s="477" t="s">
        <v>274</v>
      </c>
      <c r="I827" s="602">
        <f>SUM(I824:I826)</f>
        <v>6.01</v>
      </c>
      <c r="J827" s="614">
        <f>SUM(J824:J826)</f>
        <v>6.01</v>
      </c>
      <c r="K827" s="68">
        <f>SUM(K824:K826)</f>
        <v>20</v>
      </c>
      <c r="L827" s="47"/>
      <c r="M827" s="47"/>
      <c r="N827" s="146"/>
      <c r="O827" s="226"/>
    </row>
    <row r="828" spans="1:15" ht="4.5" customHeight="1" x14ac:dyDescent="0.25">
      <c r="A828" s="75"/>
      <c r="B828" s="76"/>
      <c r="C828" s="76"/>
      <c r="D828" s="77"/>
      <c r="E828" s="77"/>
      <c r="F828" s="77"/>
      <c r="G828" s="78"/>
      <c r="H828" s="78"/>
      <c r="I828" s="78"/>
      <c r="K828" s="312"/>
    </row>
    <row r="829" spans="1:15" ht="24" customHeight="1" x14ac:dyDescent="0.3">
      <c r="A829" s="61"/>
      <c r="B829" s="1113" t="s">
        <v>249</v>
      </c>
      <c r="C829" s="1113"/>
      <c r="D829" s="1092"/>
      <c r="E829" s="1092"/>
      <c r="F829" s="1092"/>
      <c r="G829" s="1092"/>
      <c r="H829" s="1092"/>
      <c r="I829" s="1092"/>
      <c r="J829" s="1092"/>
      <c r="K829" s="312"/>
    </row>
    <row r="830" spans="1:15" ht="5.25" customHeight="1" x14ac:dyDescent="0.25">
      <c r="A830" s="61"/>
      <c r="K830" s="312"/>
    </row>
    <row r="831" spans="1:15" ht="196.5" customHeight="1" x14ac:dyDescent="0.2">
      <c r="A831" s="566">
        <v>1</v>
      </c>
      <c r="B831" s="151" t="s">
        <v>905</v>
      </c>
      <c r="C831" s="111">
        <v>1</v>
      </c>
      <c r="D831" s="111">
        <v>64</v>
      </c>
      <c r="E831" s="111">
        <v>12</v>
      </c>
      <c r="F831" s="111">
        <v>64</v>
      </c>
      <c r="G831" s="111">
        <v>0.03</v>
      </c>
      <c r="H831" s="111">
        <v>4.3899999999999997</v>
      </c>
      <c r="I831" s="111">
        <v>54.841999999999999</v>
      </c>
      <c r="J831" s="111">
        <v>59.262</v>
      </c>
      <c r="K831" s="1251">
        <v>1</v>
      </c>
      <c r="L831" s="160"/>
      <c r="M831" s="310" t="s">
        <v>912</v>
      </c>
      <c r="N831" s="57"/>
      <c r="O831" s="57"/>
    </row>
    <row r="832" spans="1:15" ht="134.25" customHeight="1" x14ac:dyDescent="0.2">
      <c r="A832" s="566">
        <v>2</v>
      </c>
      <c r="B832" s="204" t="s">
        <v>906</v>
      </c>
      <c r="C832" s="111">
        <v>2</v>
      </c>
      <c r="D832" s="111">
        <v>48</v>
      </c>
      <c r="E832" s="111">
        <v>75</v>
      </c>
      <c r="F832" s="111">
        <v>24</v>
      </c>
      <c r="G832" s="111">
        <v>22.5</v>
      </c>
      <c r="H832" s="111">
        <v>9.3030000000000008</v>
      </c>
      <c r="I832" s="111">
        <v>136.88999999999999</v>
      </c>
      <c r="J832" s="111">
        <v>168.69300000000001</v>
      </c>
      <c r="K832" s="1252"/>
      <c r="L832" s="111"/>
      <c r="M832" s="310" t="s">
        <v>913</v>
      </c>
      <c r="N832" s="57"/>
      <c r="O832" s="57"/>
    </row>
    <row r="833" spans="1:15" ht="75.75" customHeight="1" x14ac:dyDescent="0.2">
      <c r="A833" s="566">
        <v>3</v>
      </c>
      <c r="B833" s="204" t="s">
        <v>907</v>
      </c>
      <c r="C833" s="111">
        <v>1</v>
      </c>
      <c r="D833" s="111">
        <v>38</v>
      </c>
      <c r="E833" s="111">
        <v>105</v>
      </c>
      <c r="F833" s="111">
        <v>48</v>
      </c>
      <c r="G833" s="111">
        <v>5.0999999999999996</v>
      </c>
      <c r="H833" s="111">
        <v>0.15</v>
      </c>
      <c r="I833" s="111">
        <v>96.85</v>
      </c>
      <c r="J833" s="111">
        <v>102.1</v>
      </c>
      <c r="K833" s="1252"/>
      <c r="L833" s="204"/>
      <c r="M833" s="310" t="s">
        <v>914</v>
      </c>
      <c r="N833" s="57"/>
      <c r="O833" s="57"/>
    </row>
    <row r="834" spans="1:15" ht="119.25" customHeight="1" x14ac:dyDescent="0.2">
      <c r="A834" s="566">
        <v>4</v>
      </c>
      <c r="B834" s="204" t="s">
        <v>908</v>
      </c>
      <c r="C834" s="111">
        <v>1</v>
      </c>
      <c r="D834" s="111">
        <v>17</v>
      </c>
      <c r="E834" s="111" t="s">
        <v>274</v>
      </c>
      <c r="F834" s="111">
        <v>8</v>
      </c>
      <c r="G834" s="111" t="s">
        <v>274</v>
      </c>
      <c r="H834" s="111" t="s">
        <v>274</v>
      </c>
      <c r="I834" s="111">
        <v>39.68</v>
      </c>
      <c r="J834" s="111">
        <v>39.68</v>
      </c>
      <c r="K834" s="1252"/>
      <c r="L834" s="111"/>
      <c r="M834" s="310" t="s">
        <v>915</v>
      </c>
      <c r="N834" s="57"/>
      <c r="O834" s="57"/>
    </row>
    <row r="835" spans="1:15" ht="121.5" customHeight="1" x14ac:dyDescent="0.2">
      <c r="A835" s="566">
        <v>5</v>
      </c>
      <c r="B835" s="204" t="s">
        <v>909</v>
      </c>
      <c r="C835" s="111">
        <v>1</v>
      </c>
      <c r="D835" s="111">
        <v>13</v>
      </c>
      <c r="E835" s="111">
        <v>50</v>
      </c>
      <c r="F835" s="111">
        <v>5</v>
      </c>
      <c r="G835" s="111">
        <v>0.5</v>
      </c>
      <c r="H835" s="111" t="s">
        <v>274</v>
      </c>
      <c r="I835" s="111">
        <v>25.36</v>
      </c>
      <c r="J835" s="111">
        <v>25.86</v>
      </c>
      <c r="K835" s="1252"/>
      <c r="L835" s="204" t="s">
        <v>911</v>
      </c>
      <c r="M835" s="310" t="s">
        <v>916</v>
      </c>
      <c r="N835" s="57"/>
      <c r="O835" s="57"/>
    </row>
    <row r="836" spans="1:15" ht="136.5" customHeight="1" x14ac:dyDescent="0.2">
      <c r="A836" s="566">
        <v>6</v>
      </c>
      <c r="B836" s="204" t="s">
        <v>910</v>
      </c>
      <c r="C836" s="111">
        <v>2</v>
      </c>
      <c r="D836" s="111">
        <v>23</v>
      </c>
      <c r="E836" s="111">
        <v>40</v>
      </c>
      <c r="F836" s="111">
        <v>25</v>
      </c>
      <c r="G836" s="111">
        <v>0.12</v>
      </c>
      <c r="H836" s="111">
        <v>0.34</v>
      </c>
      <c r="I836" s="111">
        <v>69.959999999999994</v>
      </c>
      <c r="J836" s="111">
        <v>70.42</v>
      </c>
      <c r="K836" s="1252"/>
      <c r="L836" s="111"/>
      <c r="M836" s="310" t="s">
        <v>917</v>
      </c>
      <c r="N836" s="57"/>
      <c r="O836" s="57"/>
    </row>
    <row r="837" spans="1:15" ht="18" customHeight="1" x14ac:dyDescent="0.2">
      <c r="A837" s="566">
        <v>7</v>
      </c>
      <c r="B837" s="151" t="s">
        <v>129</v>
      </c>
      <c r="C837" s="111" t="s">
        <v>274</v>
      </c>
      <c r="D837" s="111">
        <v>1</v>
      </c>
      <c r="E837" s="111" t="s">
        <v>274</v>
      </c>
      <c r="F837" s="111">
        <v>20</v>
      </c>
      <c r="G837" s="111" t="s">
        <v>274</v>
      </c>
      <c r="H837" s="111">
        <v>78</v>
      </c>
      <c r="I837" s="111" t="s">
        <v>274</v>
      </c>
      <c r="J837" s="111">
        <v>78</v>
      </c>
      <c r="K837" s="1252"/>
      <c r="L837" s="111"/>
      <c r="M837" s="121" t="s">
        <v>333</v>
      </c>
      <c r="N837" s="57"/>
      <c r="O837" s="57"/>
    </row>
    <row r="838" spans="1:15" ht="29.25" customHeight="1" x14ac:dyDescent="0.2">
      <c r="A838" s="634"/>
      <c r="B838" s="635"/>
      <c r="C838" s="635"/>
      <c r="D838" s="636"/>
      <c r="E838" s="636"/>
      <c r="F838" s="636"/>
      <c r="G838" s="636"/>
      <c r="H838" s="636"/>
      <c r="I838" s="636"/>
      <c r="J838" s="466"/>
      <c r="K838" s="1253"/>
      <c r="L838" s="414"/>
      <c r="M838" s="415" t="s">
        <v>289</v>
      </c>
      <c r="N838" s="57"/>
      <c r="O838" s="57"/>
    </row>
    <row r="839" spans="1:15" ht="19.5" customHeight="1" x14ac:dyDescent="0.2">
      <c r="A839" s="1134" t="s">
        <v>137</v>
      </c>
      <c r="B839" s="1134"/>
      <c r="C839" s="336">
        <v>8</v>
      </c>
      <c r="D839" s="336">
        <v>204</v>
      </c>
      <c r="E839" s="336">
        <v>282</v>
      </c>
      <c r="F839" s="336">
        <v>194</v>
      </c>
      <c r="G839" s="336">
        <v>28.25</v>
      </c>
      <c r="H839" s="336">
        <v>92.183000000000007</v>
      </c>
      <c r="I839" s="336">
        <v>423.58199999999999</v>
      </c>
      <c r="J839" s="336">
        <v>544.01499999999999</v>
      </c>
      <c r="K839" s="416">
        <v>1</v>
      </c>
      <c r="L839" s="417"/>
    </row>
    <row r="840" spans="1:15" ht="3.75" customHeight="1" x14ac:dyDescent="0.25">
      <c r="A840" s="59"/>
      <c r="B840" s="316"/>
      <c r="C840" s="316"/>
      <c r="D840" s="316"/>
      <c r="E840" s="316"/>
      <c r="F840" s="316"/>
      <c r="G840" s="316"/>
      <c r="H840" s="316"/>
      <c r="I840" s="316"/>
      <c r="J840" s="316"/>
      <c r="K840" s="312"/>
    </row>
    <row r="841" spans="1:15" ht="24" customHeight="1" x14ac:dyDescent="0.3">
      <c r="A841" s="61"/>
      <c r="B841" s="1113" t="s">
        <v>280</v>
      </c>
      <c r="C841" s="1113"/>
      <c r="D841" s="1092"/>
      <c r="E841" s="1092"/>
      <c r="F841" s="1092"/>
      <c r="G841" s="1092"/>
      <c r="H841" s="1092"/>
      <c r="I841" s="1092"/>
      <c r="J841" s="1092"/>
      <c r="K841" s="312"/>
    </row>
    <row r="842" spans="1:15" ht="4.5" customHeight="1" x14ac:dyDescent="0.25">
      <c r="A842" s="62"/>
      <c r="B842" s="34"/>
      <c r="C842" s="34"/>
      <c r="D842" s="34"/>
      <c r="E842" s="34"/>
      <c r="F842" s="34"/>
      <c r="G842" s="34"/>
      <c r="H842" s="34"/>
      <c r="I842" s="34"/>
      <c r="J842" s="34"/>
      <c r="K842" s="312"/>
    </row>
    <row r="843" spans="1:15" ht="79.5" customHeight="1" x14ac:dyDescent="0.2">
      <c r="A843" s="111">
        <v>1</v>
      </c>
      <c r="B843" s="151" t="s">
        <v>1191</v>
      </c>
      <c r="C843" s="576" t="s">
        <v>274</v>
      </c>
      <c r="D843" s="111">
        <v>37</v>
      </c>
      <c r="E843" s="111">
        <v>590</v>
      </c>
      <c r="F843" s="111">
        <v>41</v>
      </c>
      <c r="G843" s="111">
        <v>89.1</v>
      </c>
      <c r="H843" s="111">
        <v>427.25</v>
      </c>
      <c r="I843" s="111">
        <v>82.6</v>
      </c>
      <c r="J843" s="111">
        <v>598.95000000000005</v>
      </c>
      <c r="K843" s="1126">
        <v>1</v>
      </c>
      <c r="L843" s="1127" t="s">
        <v>512</v>
      </c>
      <c r="M843" s="1117"/>
      <c r="N843" s="1117" t="s">
        <v>1193</v>
      </c>
      <c r="O843" s="1150"/>
    </row>
    <row r="844" spans="1:15" ht="120.75" customHeight="1" x14ac:dyDescent="0.2">
      <c r="A844" s="204">
        <v>2</v>
      </c>
      <c r="B844" s="151" t="s">
        <v>1192</v>
      </c>
      <c r="C844" s="576" t="s">
        <v>274</v>
      </c>
      <c r="D844" s="482">
        <v>337</v>
      </c>
      <c r="E844" s="482">
        <v>21418</v>
      </c>
      <c r="F844" s="482">
        <v>378</v>
      </c>
      <c r="G844" s="576">
        <v>5020.66</v>
      </c>
      <c r="H844" s="575">
        <v>150763.64000000001</v>
      </c>
      <c r="I844" s="576">
        <v>580.20000000000005</v>
      </c>
      <c r="J844" s="575">
        <f>SUM(G844:I844)</f>
        <v>156364.50000000003</v>
      </c>
      <c r="K844" s="1126"/>
      <c r="L844" s="1128"/>
      <c r="M844" s="1118"/>
      <c r="N844" s="1118"/>
      <c r="O844" s="1151"/>
    </row>
    <row r="845" spans="1:15" ht="78" customHeight="1" x14ac:dyDescent="0.2">
      <c r="A845" s="111">
        <v>3</v>
      </c>
      <c r="B845" s="151" t="s">
        <v>1180</v>
      </c>
      <c r="C845" s="576" t="s">
        <v>274</v>
      </c>
      <c r="D845" s="482">
        <v>90</v>
      </c>
      <c r="E845" s="482">
        <v>2696</v>
      </c>
      <c r="F845" s="482">
        <v>293</v>
      </c>
      <c r="G845" s="576">
        <v>1299.5</v>
      </c>
      <c r="H845" s="576">
        <v>4966.3500000000004</v>
      </c>
      <c r="I845" s="575">
        <v>79.849999999999994</v>
      </c>
      <c r="J845" s="575">
        <v>6345.7000000000007</v>
      </c>
      <c r="K845" s="1126"/>
      <c r="L845" s="1128"/>
      <c r="M845" s="1118"/>
      <c r="N845" s="1118"/>
      <c r="O845" s="1151"/>
    </row>
    <row r="846" spans="1:15" ht="75.75" customHeight="1" x14ac:dyDescent="0.2">
      <c r="A846" s="204">
        <v>4</v>
      </c>
      <c r="B846" s="151" t="s">
        <v>1194</v>
      </c>
      <c r="C846" s="576" t="s">
        <v>274</v>
      </c>
      <c r="D846" s="482">
        <v>114</v>
      </c>
      <c r="E846" s="482">
        <v>14905</v>
      </c>
      <c r="F846" s="482">
        <v>200</v>
      </c>
      <c r="G846" s="576">
        <v>2712</v>
      </c>
      <c r="H846" s="576">
        <v>82032</v>
      </c>
      <c r="I846" s="576">
        <v>107</v>
      </c>
      <c r="J846" s="576">
        <v>84851</v>
      </c>
      <c r="K846" s="1126"/>
      <c r="L846" s="1128"/>
      <c r="M846" s="1118"/>
      <c r="N846" s="1118"/>
      <c r="O846" s="1151"/>
    </row>
    <row r="847" spans="1:15" ht="17.100000000000001" customHeight="1" x14ac:dyDescent="0.2">
      <c r="A847" s="111">
        <v>5</v>
      </c>
      <c r="B847" s="151" t="s">
        <v>131</v>
      </c>
      <c r="C847" s="111">
        <v>1</v>
      </c>
      <c r="D847" s="576" t="s">
        <v>274</v>
      </c>
      <c r="E847" s="576" t="s">
        <v>274</v>
      </c>
      <c r="F847" s="111">
        <v>1</v>
      </c>
      <c r="G847" s="576" t="s">
        <v>274</v>
      </c>
      <c r="H847" s="111">
        <v>43</v>
      </c>
      <c r="I847" s="576" t="s">
        <v>274</v>
      </c>
      <c r="J847" s="111">
        <v>43</v>
      </c>
      <c r="K847" s="1126"/>
      <c r="L847" s="1128"/>
      <c r="M847" s="1118"/>
      <c r="N847" s="1118"/>
      <c r="O847" s="1151"/>
    </row>
    <row r="848" spans="1:15" ht="17.100000000000001" customHeight="1" x14ac:dyDescent="0.2">
      <c r="A848" s="111">
        <v>6</v>
      </c>
      <c r="B848" s="110" t="s">
        <v>148</v>
      </c>
      <c r="C848" s="111">
        <v>1</v>
      </c>
      <c r="D848" s="576" t="s">
        <v>274</v>
      </c>
      <c r="E848" s="576" t="s">
        <v>274</v>
      </c>
      <c r="F848" s="111">
        <v>11</v>
      </c>
      <c r="G848" s="576" t="s">
        <v>274</v>
      </c>
      <c r="H848" s="111">
        <v>283</v>
      </c>
      <c r="I848" s="576" t="s">
        <v>274</v>
      </c>
      <c r="J848" s="111">
        <v>283</v>
      </c>
      <c r="K848" s="1126"/>
      <c r="L848" s="1128"/>
      <c r="M848" s="1118"/>
      <c r="N848" s="1118"/>
      <c r="O848" s="1151"/>
    </row>
    <row r="849" spans="1:18" ht="17.100000000000001" customHeight="1" x14ac:dyDescent="0.2">
      <c r="A849" s="111">
        <v>7</v>
      </c>
      <c r="B849" s="151" t="s">
        <v>130</v>
      </c>
      <c r="C849" s="482">
        <v>1</v>
      </c>
      <c r="D849" s="576" t="s">
        <v>274</v>
      </c>
      <c r="E849" s="576" t="s">
        <v>274</v>
      </c>
      <c r="F849" s="338">
        <v>1</v>
      </c>
      <c r="G849" s="576" t="s">
        <v>274</v>
      </c>
      <c r="H849" s="575">
        <v>1</v>
      </c>
      <c r="I849" s="576" t="s">
        <v>274</v>
      </c>
      <c r="J849" s="473">
        <v>1</v>
      </c>
      <c r="K849" s="1126"/>
      <c r="L849" s="1128"/>
      <c r="M849" s="1118"/>
      <c r="N849" s="1118"/>
      <c r="O849" s="1151"/>
    </row>
    <row r="850" spans="1:18" ht="17.100000000000001" customHeight="1" x14ac:dyDescent="0.2">
      <c r="A850" s="111">
        <v>8</v>
      </c>
      <c r="B850" s="151" t="s">
        <v>132</v>
      </c>
      <c r="C850" s="338">
        <v>1</v>
      </c>
      <c r="D850" s="576" t="s">
        <v>274</v>
      </c>
      <c r="E850" s="576" t="s">
        <v>274</v>
      </c>
      <c r="F850" s="338">
        <v>1</v>
      </c>
      <c r="G850" s="576" t="s">
        <v>274</v>
      </c>
      <c r="H850" s="575">
        <v>10</v>
      </c>
      <c r="I850" s="576" t="s">
        <v>274</v>
      </c>
      <c r="J850" s="473">
        <v>10</v>
      </c>
      <c r="K850" s="1126"/>
      <c r="L850" s="1129"/>
      <c r="M850" s="1119"/>
      <c r="N850" s="1119"/>
      <c r="O850" s="1152"/>
    </row>
    <row r="851" spans="1:18" ht="21" customHeight="1" x14ac:dyDescent="0.3">
      <c r="A851" s="1174" t="s">
        <v>101</v>
      </c>
      <c r="B851" s="1174"/>
      <c r="C851" s="418">
        <f t="shared" ref="C851:J851" si="28">SUM(C843:C850)</f>
        <v>4</v>
      </c>
      <c r="D851" s="538">
        <f t="shared" si="28"/>
        <v>578</v>
      </c>
      <c r="E851" s="418">
        <f t="shared" si="28"/>
        <v>39609</v>
      </c>
      <c r="F851" s="418">
        <f t="shared" si="28"/>
        <v>926</v>
      </c>
      <c r="G851" s="537">
        <f t="shared" si="28"/>
        <v>9121.26</v>
      </c>
      <c r="H851" s="537">
        <f t="shared" si="28"/>
        <v>238526.24000000002</v>
      </c>
      <c r="I851" s="537">
        <f t="shared" si="28"/>
        <v>849.65000000000009</v>
      </c>
      <c r="J851" s="537">
        <f t="shared" si="28"/>
        <v>248497.15000000005</v>
      </c>
      <c r="K851" s="418">
        <v>1</v>
      </c>
      <c r="L851" s="642"/>
      <c r="M851" s="318"/>
      <c r="N851" s="230"/>
      <c r="O851" s="230"/>
    </row>
    <row r="852" spans="1:18" ht="5.25" customHeight="1" x14ac:dyDescent="0.25">
      <c r="A852" s="59"/>
      <c r="B852" s="316"/>
      <c r="C852" s="316"/>
      <c r="D852" s="316"/>
      <c r="E852" s="316"/>
      <c r="F852" s="316"/>
      <c r="G852" s="316"/>
      <c r="H852" s="316"/>
      <c r="I852" s="316"/>
      <c r="J852" s="316"/>
      <c r="K852" s="294"/>
    </row>
    <row r="853" spans="1:18" ht="24" customHeight="1" x14ac:dyDescent="0.3">
      <c r="A853" s="61"/>
      <c r="B853" s="1113" t="s">
        <v>250</v>
      </c>
      <c r="C853" s="1113"/>
      <c r="D853" s="1092"/>
      <c r="E853" s="1092"/>
      <c r="F853" s="1092"/>
      <c r="G853" s="1092"/>
      <c r="H853" s="1092"/>
      <c r="I853" s="1092"/>
      <c r="J853" s="1092"/>
      <c r="K853" s="312"/>
    </row>
    <row r="854" spans="1:18" ht="5.25" customHeight="1" x14ac:dyDescent="0.25">
      <c r="A854" s="62"/>
      <c r="K854" s="312"/>
    </row>
    <row r="855" spans="1:18" ht="46.5" customHeight="1" x14ac:dyDescent="0.25">
      <c r="A855" s="560">
        <v>1</v>
      </c>
      <c r="B855" s="204" t="s">
        <v>969</v>
      </c>
      <c r="C855" s="338" t="s">
        <v>274</v>
      </c>
      <c r="D855" s="338">
        <v>64</v>
      </c>
      <c r="E855" s="338" t="s">
        <v>274</v>
      </c>
      <c r="F855" s="111">
        <v>64</v>
      </c>
      <c r="G855" s="338" t="s">
        <v>274</v>
      </c>
      <c r="H855" s="576">
        <v>2444.2600000000002</v>
      </c>
      <c r="I855" s="204">
        <v>346.51</v>
      </c>
      <c r="J855" s="612">
        <v>2790.77</v>
      </c>
      <c r="K855" s="111">
        <v>58</v>
      </c>
      <c r="L855" s="419"/>
      <c r="M855" s="310" t="s">
        <v>851</v>
      </c>
      <c r="N855" s="310"/>
      <c r="O855" s="150"/>
    </row>
    <row r="856" spans="1:18" ht="66.75" customHeight="1" x14ac:dyDescent="0.25">
      <c r="A856" s="560">
        <v>2</v>
      </c>
      <c r="B856" s="204" t="s">
        <v>849</v>
      </c>
      <c r="C856" s="338" t="s">
        <v>274</v>
      </c>
      <c r="D856" s="338">
        <v>46</v>
      </c>
      <c r="E856" s="338" t="s">
        <v>274</v>
      </c>
      <c r="F856" s="111">
        <v>49</v>
      </c>
      <c r="G856" s="338" t="s">
        <v>274</v>
      </c>
      <c r="H856" s="576">
        <v>1617.5</v>
      </c>
      <c r="I856" s="204">
        <v>184</v>
      </c>
      <c r="J856" s="612">
        <v>1801.5</v>
      </c>
      <c r="K856" s="111">
        <v>52</v>
      </c>
      <c r="L856" s="419"/>
      <c r="M856" s="310" t="s">
        <v>968</v>
      </c>
      <c r="N856" s="310"/>
      <c r="O856" s="150"/>
    </row>
    <row r="857" spans="1:18" ht="30.75" customHeight="1" x14ac:dyDescent="0.25">
      <c r="A857" s="560">
        <v>3</v>
      </c>
      <c r="B857" s="204" t="s">
        <v>970</v>
      </c>
      <c r="C857" s="338">
        <v>3</v>
      </c>
      <c r="D857" s="338">
        <v>49</v>
      </c>
      <c r="E857" s="338" t="s">
        <v>274</v>
      </c>
      <c r="F857" s="111">
        <v>39</v>
      </c>
      <c r="G857" s="338" t="s">
        <v>274</v>
      </c>
      <c r="H857" s="111">
        <v>2341.7269999999999</v>
      </c>
      <c r="I857" s="204">
        <v>368.99299999999999</v>
      </c>
      <c r="J857" s="643">
        <v>2710.72</v>
      </c>
      <c r="K857" s="111">
        <v>37</v>
      </c>
      <c r="L857" s="419"/>
      <c r="M857" s="310" t="s">
        <v>870</v>
      </c>
      <c r="N857" s="310"/>
      <c r="O857" s="150"/>
    </row>
    <row r="858" spans="1:18" ht="31.5" customHeight="1" x14ac:dyDescent="0.25">
      <c r="A858" s="560">
        <v>4</v>
      </c>
      <c r="B858" s="204" t="s">
        <v>843</v>
      </c>
      <c r="C858" s="338" t="s">
        <v>274</v>
      </c>
      <c r="D858" s="338">
        <v>51</v>
      </c>
      <c r="E858" s="338" t="s">
        <v>274</v>
      </c>
      <c r="F858" s="111">
        <v>51</v>
      </c>
      <c r="G858" s="338" t="s">
        <v>274</v>
      </c>
      <c r="H858" s="576">
        <v>2268</v>
      </c>
      <c r="I858" s="204">
        <v>186</v>
      </c>
      <c r="J858" s="612">
        <v>2454</v>
      </c>
      <c r="K858" s="111">
        <v>51</v>
      </c>
      <c r="L858" s="419"/>
      <c r="M858" s="310" t="s">
        <v>850</v>
      </c>
      <c r="N858" s="310"/>
      <c r="O858" s="150"/>
    </row>
    <row r="859" spans="1:18" ht="26.25" customHeight="1" x14ac:dyDescent="0.2">
      <c r="A859" s="1198" t="s">
        <v>137</v>
      </c>
      <c r="B859" s="1240"/>
      <c r="C859" s="577">
        <v>3</v>
      </c>
      <c r="D859" s="577">
        <v>210</v>
      </c>
      <c r="E859" s="577" t="s">
        <v>274</v>
      </c>
      <c r="F859" s="51">
        <v>203</v>
      </c>
      <c r="G859" s="577" t="s">
        <v>274</v>
      </c>
      <c r="H859" s="639">
        <v>8671.4869999999992</v>
      </c>
      <c r="I859" s="513">
        <v>1085.5029999999999</v>
      </c>
      <c r="J859" s="563">
        <v>9756.99</v>
      </c>
      <c r="K859" s="51">
        <v>198</v>
      </c>
    </row>
    <row r="860" spans="1:18" ht="4.5" customHeight="1" x14ac:dyDescent="0.25">
      <c r="A860" s="59"/>
      <c r="B860" s="316"/>
      <c r="C860" s="316"/>
      <c r="D860" s="316"/>
      <c r="E860" s="316"/>
      <c r="F860" s="316"/>
      <c r="G860" s="316"/>
      <c r="H860" s="316"/>
      <c r="I860" s="316"/>
      <c r="J860" s="316"/>
      <c r="K860" s="312"/>
    </row>
    <row r="861" spans="1:18" ht="24" customHeight="1" x14ac:dyDescent="0.3">
      <c r="A861" s="61"/>
      <c r="B861" s="1113" t="s">
        <v>227</v>
      </c>
      <c r="C861" s="1113"/>
      <c r="D861" s="1092"/>
      <c r="E861" s="1092"/>
      <c r="F861" s="1092"/>
      <c r="G861" s="1092"/>
      <c r="H861" s="1092"/>
      <c r="I861" s="1092"/>
      <c r="J861" s="1092"/>
      <c r="K861" s="312"/>
    </row>
    <row r="862" spans="1:18" ht="4.5" customHeight="1" x14ac:dyDescent="0.25">
      <c r="A862" s="62"/>
      <c r="B862" s="34"/>
      <c r="C862" s="34"/>
      <c r="D862" s="34"/>
      <c r="E862" s="34"/>
      <c r="F862" s="34"/>
      <c r="G862" s="34"/>
      <c r="H862" s="34"/>
      <c r="I862" s="34"/>
      <c r="K862" s="312"/>
    </row>
    <row r="863" spans="1:18" s="84" customFormat="1" ht="18.75" customHeight="1" x14ac:dyDescent="0.3">
      <c r="A863" s="566">
        <v>1</v>
      </c>
      <c r="B863" s="652" t="s">
        <v>867</v>
      </c>
      <c r="C863" s="204">
        <v>1</v>
      </c>
      <c r="D863" s="207" t="s">
        <v>274</v>
      </c>
      <c r="E863" s="207" t="s">
        <v>274</v>
      </c>
      <c r="F863" s="132">
        <v>1</v>
      </c>
      <c r="G863" s="584" t="s">
        <v>274</v>
      </c>
      <c r="H863" s="584" t="s">
        <v>274</v>
      </c>
      <c r="I863" s="506">
        <v>0.11</v>
      </c>
      <c r="J863" s="506">
        <v>0.11</v>
      </c>
      <c r="K863" s="132">
        <v>1</v>
      </c>
      <c r="L863" s="141" t="s">
        <v>868</v>
      </c>
      <c r="M863" s="317"/>
      <c r="N863" s="132"/>
      <c r="O863" s="132"/>
      <c r="P863" s="1122"/>
      <c r="Q863" s="1122"/>
      <c r="R863" s="1122"/>
    </row>
    <row r="864" spans="1:18" s="84" customFormat="1" ht="62.25" customHeight="1" x14ac:dyDescent="0.3">
      <c r="A864" s="560">
        <v>2</v>
      </c>
      <c r="B864" s="551" t="s">
        <v>1304</v>
      </c>
      <c r="C864" s="204">
        <v>3</v>
      </c>
      <c r="D864" s="207">
        <v>5</v>
      </c>
      <c r="E864" s="207" t="s">
        <v>274</v>
      </c>
      <c r="F864" s="207">
        <v>9</v>
      </c>
      <c r="G864" s="584" t="s">
        <v>274</v>
      </c>
      <c r="H864" s="584">
        <v>9.4600000000000009</v>
      </c>
      <c r="I864" s="584">
        <v>33</v>
      </c>
      <c r="J864" s="584">
        <f>SUM(H864:I864)</f>
        <v>42.46</v>
      </c>
      <c r="K864" s="207">
        <v>11</v>
      </c>
      <c r="L864" s="141" t="s">
        <v>1303</v>
      </c>
      <c r="M864" s="317"/>
      <c r="N864" s="132"/>
      <c r="O864" s="132"/>
      <c r="P864" s="1122"/>
      <c r="Q864" s="1122"/>
      <c r="R864" s="1122"/>
    </row>
    <row r="865" spans="1:18" s="84" customFormat="1" ht="89.25" customHeight="1" x14ac:dyDescent="0.3">
      <c r="A865" s="560">
        <v>3</v>
      </c>
      <c r="B865" s="551" t="s">
        <v>1305</v>
      </c>
      <c r="C865" s="204">
        <v>5</v>
      </c>
      <c r="D865" s="204">
        <v>18</v>
      </c>
      <c r="E865" s="111" t="s">
        <v>274</v>
      </c>
      <c r="F865" s="204">
        <v>19</v>
      </c>
      <c r="G865" s="485" t="s">
        <v>274</v>
      </c>
      <c r="H865" s="332">
        <v>24.953199999999999</v>
      </c>
      <c r="I865" s="332">
        <v>3.7610000000000001</v>
      </c>
      <c r="J865" s="332">
        <v>28.714200000000002</v>
      </c>
      <c r="K865" s="204">
        <v>27</v>
      </c>
      <c r="L865" s="141" t="s">
        <v>1026</v>
      </c>
      <c r="M865" s="317"/>
      <c r="N865" s="317"/>
      <c r="O865" s="132"/>
      <c r="P865" s="1122"/>
      <c r="Q865" s="1122"/>
      <c r="R865" s="1122"/>
    </row>
    <row r="866" spans="1:18" s="84" customFormat="1" ht="19.5" customHeight="1" x14ac:dyDescent="0.3">
      <c r="A866" s="566">
        <v>4</v>
      </c>
      <c r="B866" s="132" t="s">
        <v>866</v>
      </c>
      <c r="C866" s="204">
        <v>1</v>
      </c>
      <c r="D866" s="207" t="s">
        <v>274</v>
      </c>
      <c r="E866" s="207" t="s">
        <v>274</v>
      </c>
      <c r="F866" s="132">
        <v>2</v>
      </c>
      <c r="G866" s="584" t="s">
        <v>274</v>
      </c>
      <c r="H866" s="584" t="s">
        <v>274</v>
      </c>
      <c r="I866" s="506">
        <v>2.2000000000000002</v>
      </c>
      <c r="J866" s="506">
        <v>2.2000000000000002</v>
      </c>
      <c r="K866" s="132">
        <v>3</v>
      </c>
      <c r="L866" s="141" t="s">
        <v>869</v>
      </c>
      <c r="M866" s="132"/>
      <c r="N866" s="317"/>
      <c r="O866" s="132"/>
      <c r="P866" s="1122"/>
      <c r="Q866" s="1122"/>
      <c r="R866" s="1122"/>
    </row>
    <row r="867" spans="1:18" s="84" customFormat="1" ht="62.25" customHeight="1" x14ac:dyDescent="0.3">
      <c r="A867" s="566">
        <v>5</v>
      </c>
      <c r="B867" s="630" t="s">
        <v>1306</v>
      </c>
      <c r="C867" s="204">
        <v>3</v>
      </c>
      <c r="D867" s="132">
        <v>2</v>
      </c>
      <c r="E867" s="132" t="s">
        <v>274</v>
      </c>
      <c r="F867" s="132">
        <v>7</v>
      </c>
      <c r="G867" s="584" t="s">
        <v>274</v>
      </c>
      <c r="H867" s="506">
        <v>12.6</v>
      </c>
      <c r="I867" s="506">
        <v>0.81</v>
      </c>
      <c r="J867" s="506">
        <v>13.41</v>
      </c>
      <c r="K867" s="132">
        <v>7</v>
      </c>
      <c r="L867" s="141" t="s">
        <v>1131</v>
      </c>
      <c r="M867" s="317"/>
      <c r="N867" s="132"/>
      <c r="O867" s="132"/>
      <c r="P867" s="1122"/>
      <c r="Q867" s="1122"/>
      <c r="R867" s="1122"/>
    </row>
    <row r="868" spans="1:18" s="84" customFormat="1" ht="42.75" customHeight="1" x14ac:dyDescent="0.3">
      <c r="A868" s="566">
        <v>6</v>
      </c>
      <c r="B868" s="630" t="s">
        <v>1307</v>
      </c>
      <c r="C868" s="204">
        <v>2</v>
      </c>
      <c r="D868" s="204">
        <v>5</v>
      </c>
      <c r="E868" s="204" t="s">
        <v>274</v>
      </c>
      <c r="F868" s="204">
        <v>8</v>
      </c>
      <c r="G868" s="485" t="s">
        <v>274</v>
      </c>
      <c r="H868" s="332">
        <v>7.8</v>
      </c>
      <c r="I868" s="332">
        <v>2.8</v>
      </c>
      <c r="J868" s="332">
        <v>10.6</v>
      </c>
      <c r="K868" s="204">
        <v>9</v>
      </c>
      <c r="L868" s="310" t="s">
        <v>976</v>
      </c>
      <c r="M868" s="317"/>
      <c r="N868" s="132"/>
      <c r="O868" s="132"/>
      <c r="P868" s="1122"/>
      <c r="Q868" s="1122"/>
      <c r="R868" s="1122"/>
    </row>
    <row r="869" spans="1:18" s="84" customFormat="1" ht="112.5" customHeight="1" x14ac:dyDescent="0.3">
      <c r="A869" s="566">
        <v>7</v>
      </c>
      <c r="B869" s="630" t="s">
        <v>1308</v>
      </c>
      <c r="C869" s="204">
        <v>4</v>
      </c>
      <c r="D869" s="132">
        <v>9</v>
      </c>
      <c r="E869" s="132" t="s">
        <v>274</v>
      </c>
      <c r="F869" s="132">
        <v>7</v>
      </c>
      <c r="G869" s="584" t="s">
        <v>274</v>
      </c>
      <c r="H869" s="506">
        <v>2.79</v>
      </c>
      <c r="I869" s="506">
        <v>6.1150000000000002</v>
      </c>
      <c r="J869" s="506">
        <f>SUM(H869:I869)</f>
        <v>8.9050000000000011</v>
      </c>
      <c r="K869" s="132">
        <v>18</v>
      </c>
      <c r="L869" s="141" t="s">
        <v>1130</v>
      </c>
      <c r="M869" s="317"/>
      <c r="N869" s="141" t="s">
        <v>1083</v>
      </c>
      <c r="O869" s="132"/>
      <c r="P869" s="1122"/>
      <c r="Q869" s="1122"/>
      <c r="R869" s="1122"/>
    </row>
    <row r="870" spans="1:18" ht="19.5" customHeight="1" x14ac:dyDescent="0.2">
      <c r="A870" s="1096" t="s">
        <v>137</v>
      </c>
      <c r="B870" s="1096"/>
      <c r="C870" s="513">
        <f>SUM(C863:C869)</f>
        <v>19</v>
      </c>
      <c r="D870" s="513">
        <f>SUM(D863:D869)</f>
        <v>39</v>
      </c>
      <c r="E870" s="577" t="s">
        <v>274</v>
      </c>
      <c r="F870" s="513">
        <f>SUM(F863:F869)</f>
        <v>53</v>
      </c>
      <c r="G870" s="577" t="s">
        <v>274</v>
      </c>
      <c r="H870" s="568">
        <f>SUM(H863:H869)</f>
        <v>57.603200000000001</v>
      </c>
      <c r="I870" s="568">
        <f>SUM(I863:I869)</f>
        <v>48.796000000000006</v>
      </c>
      <c r="J870" s="216">
        <f>SUM(J863:J869)</f>
        <v>106.39919999999999</v>
      </c>
      <c r="K870" s="331">
        <f>SUM(K863:K869)</f>
        <v>76</v>
      </c>
    </row>
    <row r="871" spans="1:18" ht="4.5" customHeight="1" x14ac:dyDescent="0.3">
      <c r="A871" s="75"/>
      <c r="B871" s="76"/>
      <c r="C871" s="76"/>
      <c r="D871" s="77"/>
      <c r="E871" s="77"/>
      <c r="F871" s="77"/>
      <c r="G871" s="103"/>
      <c r="H871" s="103"/>
      <c r="I871" s="103"/>
      <c r="J871" s="38"/>
      <c r="K871" s="104"/>
    </row>
    <row r="872" spans="1:18" ht="24" customHeight="1" x14ac:dyDescent="0.3">
      <c r="A872" s="61"/>
      <c r="B872" s="1113" t="s">
        <v>251</v>
      </c>
      <c r="C872" s="1113"/>
      <c r="D872" s="1092"/>
      <c r="E872" s="1092"/>
      <c r="F872" s="1092"/>
      <c r="G872" s="1092"/>
      <c r="H872" s="1092"/>
      <c r="I872" s="1092"/>
      <c r="J872" s="1092"/>
      <c r="K872" s="312"/>
    </row>
    <row r="873" spans="1:18" ht="4.5" customHeight="1" x14ac:dyDescent="0.25">
      <c r="A873" s="62"/>
      <c r="K873" s="312"/>
    </row>
    <row r="874" spans="1:18" ht="293.25" customHeight="1" x14ac:dyDescent="0.25">
      <c r="A874" s="168">
        <v>1</v>
      </c>
      <c r="B874" s="204" t="s">
        <v>734</v>
      </c>
      <c r="C874" s="204" t="s">
        <v>274</v>
      </c>
      <c r="D874" s="204">
        <v>98</v>
      </c>
      <c r="E874" s="338" t="s">
        <v>274</v>
      </c>
      <c r="F874" s="204">
        <v>257</v>
      </c>
      <c r="G874" s="332" t="s">
        <v>274</v>
      </c>
      <c r="H874" s="332">
        <v>11698.475</v>
      </c>
      <c r="I874" s="332">
        <v>123891.65609999999</v>
      </c>
      <c r="J874" s="332">
        <f>H874+I874</f>
        <v>135590.1311</v>
      </c>
      <c r="K874" s="204">
        <v>59</v>
      </c>
      <c r="L874" s="310" t="s">
        <v>1267</v>
      </c>
      <c r="M874" s="355" t="s">
        <v>738</v>
      </c>
      <c r="N874" s="249"/>
      <c r="O874" s="249"/>
    </row>
    <row r="875" spans="1:18" ht="333.75" customHeight="1" x14ac:dyDescent="0.25">
      <c r="A875" s="168">
        <v>2</v>
      </c>
      <c r="B875" s="204" t="s">
        <v>735</v>
      </c>
      <c r="C875" s="204" t="s">
        <v>274</v>
      </c>
      <c r="D875" s="204">
        <v>154</v>
      </c>
      <c r="E875" s="338" t="s">
        <v>274</v>
      </c>
      <c r="F875" s="204">
        <v>233</v>
      </c>
      <c r="G875" s="332" t="s">
        <v>274</v>
      </c>
      <c r="H875" s="332">
        <v>102802.5917</v>
      </c>
      <c r="I875" s="332">
        <v>19173.2683</v>
      </c>
      <c r="J875" s="332">
        <f>H875+I875</f>
        <v>121975.86</v>
      </c>
      <c r="K875" s="204">
        <v>127</v>
      </c>
      <c r="L875" s="310" t="s">
        <v>1268</v>
      </c>
      <c r="M875" s="355" t="s">
        <v>739</v>
      </c>
      <c r="N875" s="249"/>
      <c r="O875" s="249"/>
    </row>
    <row r="876" spans="1:18" ht="346.5" customHeight="1" x14ac:dyDescent="0.25">
      <c r="A876" s="168">
        <v>3</v>
      </c>
      <c r="B876" s="204" t="s">
        <v>737</v>
      </c>
      <c r="C876" s="204">
        <v>1</v>
      </c>
      <c r="D876" s="204">
        <v>134</v>
      </c>
      <c r="E876" s="204">
        <v>29156</v>
      </c>
      <c r="F876" s="204">
        <v>423</v>
      </c>
      <c r="G876" s="332">
        <v>25704.4683</v>
      </c>
      <c r="H876" s="332">
        <v>173093</v>
      </c>
      <c r="I876" s="332">
        <v>97835.199999999997</v>
      </c>
      <c r="J876" s="332">
        <f>G876+H876+I876</f>
        <v>296632.66830000002</v>
      </c>
      <c r="K876" s="204">
        <v>67</v>
      </c>
      <c r="L876" s="310" t="s">
        <v>1269</v>
      </c>
      <c r="M876" s="355" t="s">
        <v>740</v>
      </c>
      <c r="N876" s="249"/>
      <c r="O876" s="249"/>
    </row>
    <row r="877" spans="1:18" ht="224.25" customHeight="1" x14ac:dyDescent="0.25">
      <c r="A877" s="168">
        <v>4</v>
      </c>
      <c r="B877" s="204" t="s">
        <v>736</v>
      </c>
      <c r="C877" s="204" t="s">
        <v>274</v>
      </c>
      <c r="D877" s="204">
        <v>146</v>
      </c>
      <c r="E877" s="204">
        <v>22482</v>
      </c>
      <c r="F877" s="204">
        <v>606</v>
      </c>
      <c r="G877" s="332">
        <v>7268</v>
      </c>
      <c r="H877" s="332">
        <v>229368.51199999999</v>
      </c>
      <c r="I877" s="332">
        <v>25843.777999999998</v>
      </c>
      <c r="J877" s="332">
        <f>G877+H877+I877</f>
        <v>262480.28999999998</v>
      </c>
      <c r="K877" s="204">
        <v>80</v>
      </c>
      <c r="L877" s="310"/>
      <c r="M877" s="310" t="s">
        <v>741</v>
      </c>
      <c r="N877" s="121" t="s">
        <v>1270</v>
      </c>
      <c r="O877" s="249"/>
    </row>
    <row r="878" spans="1:18" ht="25.5" customHeight="1" x14ac:dyDescent="0.2">
      <c r="A878" s="1096" t="s">
        <v>137</v>
      </c>
      <c r="B878" s="1096"/>
      <c r="C878" s="513">
        <v>1</v>
      </c>
      <c r="D878" s="513">
        <f>SUM(D874:D877)</f>
        <v>532</v>
      </c>
      <c r="E878" s="513">
        <f t="shared" ref="E878:K878" si="29">SUM(E874:E877)</f>
        <v>51638</v>
      </c>
      <c r="F878" s="513">
        <f t="shared" si="29"/>
        <v>1519</v>
      </c>
      <c r="G878" s="568">
        <f t="shared" si="29"/>
        <v>32972.4683</v>
      </c>
      <c r="H878" s="568">
        <f t="shared" si="29"/>
        <v>516962.57870000001</v>
      </c>
      <c r="I878" s="568">
        <f t="shared" si="29"/>
        <v>266743.90239999996</v>
      </c>
      <c r="J878" s="568">
        <f t="shared" si="29"/>
        <v>816678.94940000004</v>
      </c>
      <c r="K878" s="513">
        <f t="shared" si="29"/>
        <v>333</v>
      </c>
    </row>
    <row r="879" spans="1:18" ht="2.25" customHeight="1" x14ac:dyDescent="0.25">
      <c r="A879" s="61"/>
      <c r="K879" s="312"/>
    </row>
    <row r="880" spans="1:18" ht="1.5" hidden="1" customHeight="1" x14ac:dyDescent="0.25">
      <c r="A880" s="61"/>
      <c r="K880" s="312"/>
    </row>
    <row r="881" spans="1:15" ht="24" customHeight="1" x14ac:dyDescent="0.3">
      <c r="A881" s="61"/>
      <c r="B881" s="1113" t="s">
        <v>252</v>
      </c>
      <c r="C881" s="1113"/>
      <c r="D881" s="1092"/>
      <c r="E881" s="1092"/>
      <c r="F881" s="1092"/>
      <c r="G881" s="1092"/>
      <c r="H881" s="1092"/>
      <c r="I881" s="1092"/>
      <c r="J881" s="1092"/>
      <c r="K881" s="312"/>
    </row>
    <row r="882" spans="1:15" ht="3.75" customHeight="1" x14ac:dyDescent="0.25">
      <c r="A882" s="61"/>
      <c r="K882" s="312"/>
    </row>
    <row r="883" spans="1:15" ht="385.5" customHeight="1" x14ac:dyDescent="0.2">
      <c r="A883" s="207">
        <v>1</v>
      </c>
      <c r="B883" s="132" t="s">
        <v>543</v>
      </c>
      <c r="C883" s="207">
        <v>1</v>
      </c>
      <c r="D883" s="207">
        <v>36</v>
      </c>
      <c r="E883" s="207">
        <v>2140</v>
      </c>
      <c r="F883" s="207">
        <v>139</v>
      </c>
      <c r="G883" s="695">
        <v>534.6</v>
      </c>
      <c r="H883" s="695">
        <v>4687.1139999999996</v>
      </c>
      <c r="I883" s="695">
        <v>4</v>
      </c>
      <c r="J883" s="695">
        <f t="shared" ref="J883:J888" si="30">SUM(G883:I883)</f>
        <v>5225.7139999999999</v>
      </c>
      <c r="K883" s="132">
        <v>162</v>
      </c>
      <c r="L883" s="141" t="s">
        <v>1284</v>
      </c>
      <c r="M883" s="250" t="s">
        <v>988</v>
      </c>
      <c r="N883" s="250"/>
      <c r="O883" s="251"/>
    </row>
    <row r="884" spans="1:15" ht="61.5" customHeight="1" x14ac:dyDescent="0.2">
      <c r="A884" s="207">
        <v>2</v>
      </c>
      <c r="B884" s="132" t="s">
        <v>544</v>
      </c>
      <c r="C884" s="207" t="s">
        <v>274</v>
      </c>
      <c r="D884" s="207">
        <v>6</v>
      </c>
      <c r="E884" s="207">
        <v>137</v>
      </c>
      <c r="F884" s="207">
        <v>10</v>
      </c>
      <c r="G884" s="695">
        <v>20.7</v>
      </c>
      <c r="H884" s="695">
        <v>496.4</v>
      </c>
      <c r="I884" s="695" t="s">
        <v>274</v>
      </c>
      <c r="J884" s="695">
        <f t="shared" si="30"/>
        <v>517.1</v>
      </c>
      <c r="K884" s="132">
        <v>17</v>
      </c>
      <c r="L884" s="341" t="s">
        <v>989</v>
      </c>
      <c r="M884" s="160" t="s">
        <v>551</v>
      </c>
      <c r="N884" s="252"/>
      <c r="O884" s="251"/>
    </row>
    <row r="885" spans="1:15" ht="166.5" customHeight="1" x14ac:dyDescent="0.2">
      <c r="A885" s="207">
        <v>3</v>
      </c>
      <c r="B885" s="132" t="s">
        <v>545</v>
      </c>
      <c r="C885" s="207" t="s">
        <v>274</v>
      </c>
      <c r="D885" s="207">
        <v>17</v>
      </c>
      <c r="E885" s="207">
        <v>732</v>
      </c>
      <c r="F885" s="207">
        <v>48</v>
      </c>
      <c r="G885" s="695">
        <v>146.80000000000001</v>
      </c>
      <c r="H885" s="695">
        <v>3713.83</v>
      </c>
      <c r="I885" s="695" t="s">
        <v>274</v>
      </c>
      <c r="J885" s="695">
        <f t="shared" si="30"/>
        <v>3860.63</v>
      </c>
      <c r="K885" s="132">
        <v>64</v>
      </c>
      <c r="L885" s="420"/>
      <c r="M885" s="341" t="s">
        <v>550</v>
      </c>
      <c r="N885" s="252"/>
      <c r="O885" s="251"/>
    </row>
    <row r="886" spans="1:15" ht="120" customHeight="1" x14ac:dyDescent="0.2">
      <c r="A886" s="207">
        <v>4</v>
      </c>
      <c r="B886" s="132" t="s">
        <v>546</v>
      </c>
      <c r="C886" s="207">
        <v>1</v>
      </c>
      <c r="D886" s="207">
        <v>3</v>
      </c>
      <c r="E886" s="207" t="s">
        <v>274</v>
      </c>
      <c r="F886" s="207">
        <v>4</v>
      </c>
      <c r="G886" s="695" t="s">
        <v>274</v>
      </c>
      <c r="H886" s="695">
        <v>140</v>
      </c>
      <c r="I886" s="695">
        <v>0.51</v>
      </c>
      <c r="J886" s="695">
        <f t="shared" si="30"/>
        <v>140.51</v>
      </c>
      <c r="K886" s="132">
        <v>8</v>
      </c>
      <c r="L886" s="343" t="s">
        <v>1285</v>
      </c>
      <c r="M886" s="341" t="s">
        <v>552</v>
      </c>
      <c r="N886" s="252"/>
      <c r="O886" s="251"/>
    </row>
    <row r="887" spans="1:15" ht="271.5" customHeight="1" x14ac:dyDescent="0.2">
      <c r="A887" s="207">
        <v>5</v>
      </c>
      <c r="B887" s="132" t="s">
        <v>547</v>
      </c>
      <c r="C887" s="207">
        <v>1</v>
      </c>
      <c r="D887" s="207">
        <v>15</v>
      </c>
      <c r="E887" s="207">
        <v>242</v>
      </c>
      <c r="F887" s="207">
        <v>37</v>
      </c>
      <c r="G887" s="695">
        <v>72.37</v>
      </c>
      <c r="H887" s="695">
        <v>1079.43</v>
      </c>
      <c r="I887" s="695" t="s">
        <v>274</v>
      </c>
      <c r="J887" s="695">
        <f t="shared" si="30"/>
        <v>1151.8000000000002</v>
      </c>
      <c r="K887" s="132">
        <v>52</v>
      </c>
      <c r="L887" s="343" t="s">
        <v>1124</v>
      </c>
      <c r="M887" s="341" t="s">
        <v>553</v>
      </c>
      <c r="N887" s="252"/>
      <c r="O887" s="251"/>
    </row>
    <row r="888" spans="1:15" ht="77.25" customHeight="1" x14ac:dyDescent="0.2">
      <c r="A888" s="207">
        <v>6</v>
      </c>
      <c r="B888" s="132" t="s">
        <v>548</v>
      </c>
      <c r="C888" s="207" t="s">
        <v>274</v>
      </c>
      <c r="D888" s="207">
        <v>14</v>
      </c>
      <c r="E888" s="207">
        <v>1349</v>
      </c>
      <c r="F888" s="207">
        <v>24</v>
      </c>
      <c r="G888" s="695">
        <v>200.5</v>
      </c>
      <c r="H888" s="695">
        <v>1589.35</v>
      </c>
      <c r="I888" s="695" t="s">
        <v>274</v>
      </c>
      <c r="J888" s="695">
        <f t="shared" si="30"/>
        <v>1789.85</v>
      </c>
      <c r="K888" s="132">
        <v>28</v>
      </c>
      <c r="L888" s="340"/>
      <c r="M888" s="341" t="s">
        <v>554</v>
      </c>
      <c r="N888" s="252"/>
      <c r="O888" s="251"/>
    </row>
    <row r="889" spans="1:15" ht="135.75" customHeight="1" x14ac:dyDescent="0.2">
      <c r="A889" s="207">
        <v>7</v>
      </c>
      <c r="B889" s="132" t="s">
        <v>549</v>
      </c>
      <c r="C889" s="214">
        <v>1</v>
      </c>
      <c r="D889" s="214">
        <v>1</v>
      </c>
      <c r="E889" s="214" t="s">
        <v>274</v>
      </c>
      <c r="F889" s="214">
        <v>9</v>
      </c>
      <c r="G889" s="696" t="s">
        <v>274</v>
      </c>
      <c r="H889" s="696">
        <v>59.2</v>
      </c>
      <c r="I889" s="696" t="s">
        <v>274</v>
      </c>
      <c r="J889" s="696">
        <v>59.2</v>
      </c>
      <c r="K889" s="136">
        <v>7</v>
      </c>
      <c r="L889" s="340"/>
      <c r="M889" s="341" t="s">
        <v>933</v>
      </c>
      <c r="N889" s="253"/>
      <c r="O889" s="251"/>
    </row>
    <row r="890" spans="1:15" ht="21.75" customHeight="1" x14ac:dyDescent="0.2">
      <c r="A890" s="1096" t="s">
        <v>137</v>
      </c>
      <c r="B890" s="1096"/>
      <c r="C890" s="513">
        <f>SUM(C883:C889)</f>
        <v>4</v>
      </c>
      <c r="D890" s="513">
        <f t="shared" ref="D890:K890" si="31">SUM(D883:D889)</f>
        <v>92</v>
      </c>
      <c r="E890" s="513">
        <f t="shared" si="31"/>
        <v>4600</v>
      </c>
      <c r="F890" s="513">
        <f t="shared" si="31"/>
        <v>271</v>
      </c>
      <c r="G890" s="514">
        <f t="shared" si="31"/>
        <v>974.97000000000014</v>
      </c>
      <c r="H890" s="514">
        <f t="shared" si="31"/>
        <v>11765.324000000001</v>
      </c>
      <c r="I890" s="514">
        <f t="shared" si="31"/>
        <v>4.51</v>
      </c>
      <c r="J890" s="639">
        <f t="shared" si="31"/>
        <v>12744.804000000002</v>
      </c>
      <c r="K890" s="51">
        <f t="shared" si="31"/>
        <v>338</v>
      </c>
    </row>
    <row r="891" spans="1:15" ht="3.75" customHeight="1" x14ac:dyDescent="0.25">
      <c r="A891" s="75"/>
      <c r="B891" s="76"/>
      <c r="C891" s="76"/>
      <c r="D891" s="77"/>
      <c r="E891" s="77"/>
      <c r="F891" s="77"/>
      <c r="G891" s="78"/>
      <c r="H891" s="78"/>
      <c r="I891" s="78"/>
      <c r="K891" s="312"/>
    </row>
    <row r="892" spans="1:15" ht="24" customHeight="1" x14ac:dyDescent="0.3">
      <c r="A892" s="61"/>
      <c r="B892" s="1113" t="s">
        <v>253</v>
      </c>
      <c r="C892" s="1113"/>
      <c r="D892" s="1092"/>
      <c r="E892" s="1092"/>
      <c r="F892" s="1092"/>
      <c r="G892" s="1092"/>
      <c r="H892" s="1092"/>
      <c r="I892" s="1092"/>
      <c r="J892" s="1092"/>
      <c r="K892" s="312"/>
    </row>
    <row r="893" spans="1:15" ht="4.5" customHeight="1" x14ac:dyDescent="0.25">
      <c r="A893" s="62"/>
      <c r="K893" s="312"/>
    </row>
    <row r="894" spans="1:15" ht="96.75" customHeight="1" x14ac:dyDescent="0.2">
      <c r="A894" s="566">
        <v>1</v>
      </c>
      <c r="B894" s="151" t="s">
        <v>1176</v>
      </c>
      <c r="C894" s="111">
        <v>3</v>
      </c>
      <c r="D894" s="111">
        <v>8</v>
      </c>
      <c r="E894" s="111" t="s">
        <v>274</v>
      </c>
      <c r="F894" s="111">
        <v>21</v>
      </c>
      <c r="G894" s="576" t="s">
        <v>274</v>
      </c>
      <c r="H894" s="576">
        <v>576.65300000000002</v>
      </c>
      <c r="I894" s="576">
        <v>142.65</v>
      </c>
      <c r="J894" s="576">
        <f>SUM(H894:I894)</f>
        <v>719.303</v>
      </c>
      <c r="K894" s="111">
        <v>11</v>
      </c>
      <c r="L894" s="310" t="s">
        <v>1220</v>
      </c>
      <c r="M894" s="310" t="s">
        <v>1311</v>
      </c>
      <c r="N894" s="204"/>
      <c r="O894" s="141" t="s">
        <v>860</v>
      </c>
    </row>
    <row r="895" spans="1:15" ht="62.25" customHeight="1" x14ac:dyDescent="0.2">
      <c r="A895" s="566">
        <v>2</v>
      </c>
      <c r="B895" s="151" t="s">
        <v>991</v>
      </c>
      <c r="C895" s="111">
        <v>1</v>
      </c>
      <c r="D895" s="111">
        <v>5</v>
      </c>
      <c r="E895" s="111" t="s">
        <v>274</v>
      </c>
      <c r="F895" s="111">
        <v>4</v>
      </c>
      <c r="G895" s="576" t="s">
        <v>274</v>
      </c>
      <c r="H895" s="576">
        <v>244.3</v>
      </c>
      <c r="I895" s="711">
        <v>180.27</v>
      </c>
      <c r="J895" s="712">
        <v>424.57</v>
      </c>
      <c r="K895" s="111">
        <v>6</v>
      </c>
      <c r="L895" s="310" t="s">
        <v>992</v>
      </c>
      <c r="M895" s="141" t="s">
        <v>993</v>
      </c>
      <c r="N895" s="204"/>
      <c r="O895" s="310"/>
    </row>
    <row r="896" spans="1:15" ht="60.75" customHeight="1" x14ac:dyDescent="0.2">
      <c r="A896" s="566">
        <v>3</v>
      </c>
      <c r="B896" s="611" t="s">
        <v>994</v>
      </c>
      <c r="C896" s="606">
        <v>3</v>
      </c>
      <c r="D896" s="606">
        <v>2</v>
      </c>
      <c r="E896" s="111">
        <v>1</v>
      </c>
      <c r="F896" s="606">
        <v>6</v>
      </c>
      <c r="G896" s="576">
        <v>7</v>
      </c>
      <c r="H896" s="661">
        <v>375.02</v>
      </c>
      <c r="I896" s="661">
        <v>15.01</v>
      </c>
      <c r="J896" s="661">
        <f>SUM(G896:I896)</f>
        <v>397.03</v>
      </c>
      <c r="K896" s="606">
        <v>6</v>
      </c>
      <c r="L896" s="421" t="s">
        <v>1101</v>
      </c>
      <c r="M896" s="354" t="s">
        <v>1102</v>
      </c>
      <c r="N896" s="168"/>
      <c r="O896" s="310"/>
    </row>
    <row r="897" spans="1:15" ht="48.75" customHeight="1" x14ac:dyDescent="0.25">
      <c r="A897" s="566">
        <v>4</v>
      </c>
      <c r="B897" s="204" t="s">
        <v>995</v>
      </c>
      <c r="C897" s="480">
        <v>3</v>
      </c>
      <c r="D897" s="495">
        <v>20</v>
      </c>
      <c r="E897" s="111" t="s">
        <v>274</v>
      </c>
      <c r="F897" s="495">
        <v>26</v>
      </c>
      <c r="G897" s="576" t="s">
        <v>274</v>
      </c>
      <c r="H897" s="713">
        <v>464.22</v>
      </c>
      <c r="I897" s="713">
        <v>634.79</v>
      </c>
      <c r="J897" s="714">
        <v>1099.01</v>
      </c>
      <c r="K897" s="715">
        <v>12</v>
      </c>
      <c r="L897" s="422" t="s">
        <v>996</v>
      </c>
      <c r="M897" s="188"/>
      <c r="N897" s="189"/>
      <c r="O897" s="189"/>
    </row>
    <row r="898" spans="1:15" ht="20.25" customHeight="1" x14ac:dyDescent="0.2">
      <c r="A898" s="1096" t="s">
        <v>137</v>
      </c>
      <c r="B898" s="1096"/>
      <c r="C898" s="51">
        <f>SUM(C894:C897)</f>
        <v>10</v>
      </c>
      <c r="D898" s="513">
        <f t="shared" ref="D898:K898" si="32">SUM(D894:D897)</f>
        <v>35</v>
      </c>
      <c r="E898" s="513">
        <f t="shared" si="32"/>
        <v>1</v>
      </c>
      <c r="F898" s="513">
        <f t="shared" si="32"/>
        <v>57</v>
      </c>
      <c r="G898" s="514">
        <f t="shared" si="32"/>
        <v>7</v>
      </c>
      <c r="H898" s="514">
        <f t="shared" si="32"/>
        <v>1660.193</v>
      </c>
      <c r="I898" s="514">
        <f t="shared" si="32"/>
        <v>972.72</v>
      </c>
      <c r="J898" s="639">
        <f t="shared" si="32"/>
        <v>2639.913</v>
      </c>
      <c r="K898" s="51">
        <f t="shared" si="32"/>
        <v>35</v>
      </c>
    </row>
    <row r="899" spans="1:15" ht="3" customHeight="1" x14ac:dyDescent="0.25">
      <c r="A899" s="75"/>
      <c r="B899" s="76"/>
      <c r="C899" s="76"/>
      <c r="D899" s="77"/>
      <c r="E899" s="77"/>
      <c r="F899" s="77"/>
      <c r="G899" s="77"/>
      <c r="H899" s="77"/>
      <c r="I899" s="77"/>
      <c r="K899" s="312"/>
    </row>
    <row r="900" spans="1:15" ht="24" customHeight="1" x14ac:dyDescent="0.25">
      <c r="A900" s="1103" t="s">
        <v>254</v>
      </c>
      <c r="B900" s="1104"/>
      <c r="C900" s="1104"/>
      <c r="D900" s="1104"/>
      <c r="E900" s="1104"/>
      <c r="F900" s="1104"/>
      <c r="G900" s="1104"/>
      <c r="H900" s="1104"/>
      <c r="I900" s="1104"/>
      <c r="J900" s="1092"/>
      <c r="K900" s="312"/>
    </row>
    <row r="901" spans="1:15" ht="3.75" customHeight="1" x14ac:dyDescent="0.25">
      <c r="A901" s="321"/>
      <c r="B901" s="314"/>
      <c r="C901" s="314"/>
      <c r="D901" s="314"/>
      <c r="E901" s="314"/>
      <c r="F901" s="314"/>
      <c r="G901" s="314"/>
      <c r="H901" s="314"/>
      <c r="I901" s="314"/>
      <c r="K901" s="312"/>
    </row>
    <row r="902" spans="1:15" ht="45" customHeight="1" x14ac:dyDescent="0.2">
      <c r="A902" s="590">
        <v>1</v>
      </c>
      <c r="B902" s="151" t="s">
        <v>1352</v>
      </c>
      <c r="C902" s="204" t="s">
        <v>274</v>
      </c>
      <c r="D902" s="204">
        <v>2</v>
      </c>
      <c r="E902" s="204" t="s">
        <v>274</v>
      </c>
      <c r="F902" s="204">
        <v>1</v>
      </c>
      <c r="G902" s="111" t="s">
        <v>274</v>
      </c>
      <c r="H902" s="575">
        <v>30</v>
      </c>
      <c r="I902" s="575">
        <v>0.01</v>
      </c>
      <c r="J902" s="575">
        <v>30.01</v>
      </c>
      <c r="K902" s="204">
        <v>2</v>
      </c>
      <c r="L902" s="141" t="s">
        <v>584</v>
      </c>
      <c r="M902" s="190"/>
      <c r="N902" s="142"/>
      <c r="O902" s="142"/>
    </row>
    <row r="903" spans="1:15" ht="72.75" customHeight="1" x14ac:dyDescent="0.2">
      <c r="A903" s="590">
        <v>2</v>
      </c>
      <c r="B903" s="151" t="s">
        <v>1350</v>
      </c>
      <c r="C903" s="204">
        <v>2</v>
      </c>
      <c r="D903" s="111">
        <v>16</v>
      </c>
      <c r="E903" s="111" t="s">
        <v>274</v>
      </c>
      <c r="F903" s="111" t="s">
        <v>274</v>
      </c>
      <c r="G903" s="111" t="s">
        <v>274</v>
      </c>
      <c r="H903" s="576" t="s">
        <v>274</v>
      </c>
      <c r="I903" s="576">
        <v>16.05</v>
      </c>
      <c r="J903" s="576">
        <v>16.05</v>
      </c>
      <c r="K903" s="111">
        <v>17</v>
      </c>
      <c r="L903" s="141" t="s">
        <v>585</v>
      </c>
      <c r="M903" s="143"/>
      <c r="N903" s="142"/>
      <c r="O903" s="142"/>
    </row>
    <row r="904" spans="1:15" ht="76.5" customHeight="1" x14ac:dyDescent="0.2">
      <c r="A904" s="590">
        <v>3</v>
      </c>
      <c r="B904" s="151" t="s">
        <v>1355</v>
      </c>
      <c r="C904" s="204">
        <v>3</v>
      </c>
      <c r="D904" s="204">
        <v>22</v>
      </c>
      <c r="E904" s="204" t="s">
        <v>274</v>
      </c>
      <c r="F904" s="204">
        <v>3</v>
      </c>
      <c r="G904" s="111" t="s">
        <v>274</v>
      </c>
      <c r="H904" s="575">
        <v>40.880000000000003</v>
      </c>
      <c r="I904" s="575">
        <v>49.942999999999998</v>
      </c>
      <c r="J904" s="575">
        <f>SUM(H904:I904)</f>
        <v>90.823000000000008</v>
      </c>
      <c r="K904" s="204">
        <v>28</v>
      </c>
      <c r="L904" s="160" t="s">
        <v>1174</v>
      </c>
      <c r="M904" s="160" t="s">
        <v>1001</v>
      </c>
      <c r="N904" s="160"/>
      <c r="O904" s="190"/>
    </row>
    <row r="905" spans="1:15" ht="47.25" customHeight="1" x14ac:dyDescent="0.2">
      <c r="A905" s="590">
        <v>4</v>
      </c>
      <c r="B905" s="151" t="s">
        <v>1356</v>
      </c>
      <c r="C905" s="204" t="s">
        <v>274</v>
      </c>
      <c r="D905" s="204">
        <v>8</v>
      </c>
      <c r="E905" s="204">
        <v>21</v>
      </c>
      <c r="F905" s="111" t="s">
        <v>274</v>
      </c>
      <c r="G905" s="204">
        <v>5.52</v>
      </c>
      <c r="H905" s="576" t="s">
        <v>274</v>
      </c>
      <c r="I905" s="575">
        <v>25.2</v>
      </c>
      <c r="J905" s="575">
        <v>30.72</v>
      </c>
      <c r="K905" s="204">
        <v>32</v>
      </c>
      <c r="L905" s="160" t="s">
        <v>586</v>
      </c>
      <c r="M905" s="218"/>
      <c r="N905" s="160"/>
      <c r="O905" s="142"/>
    </row>
    <row r="906" spans="1:15" ht="21.75" customHeight="1" x14ac:dyDescent="0.2">
      <c r="A906" s="1096" t="s">
        <v>137</v>
      </c>
      <c r="B906" s="1096"/>
      <c r="C906" s="513">
        <v>5</v>
      </c>
      <c r="D906" s="513">
        <f>SUM(D902:D905)</f>
        <v>48</v>
      </c>
      <c r="E906" s="209">
        <v>21</v>
      </c>
      <c r="F906" s="513">
        <f>SUM(F902:F905)</f>
        <v>4</v>
      </c>
      <c r="G906" s="209">
        <v>5.52</v>
      </c>
      <c r="H906" s="514">
        <f>SUM(H902:H905)</f>
        <v>70.88</v>
      </c>
      <c r="I906" s="514">
        <f>SUM(I902:I905)</f>
        <v>91.203000000000003</v>
      </c>
      <c r="J906" s="639">
        <f>SUM(J902:J905)</f>
        <v>167.60300000000001</v>
      </c>
      <c r="K906" s="51">
        <f>SUM(K902:K905)</f>
        <v>79</v>
      </c>
    </row>
    <row r="907" spans="1:15" ht="3" customHeight="1" x14ac:dyDescent="0.25">
      <c r="A907" s="75"/>
      <c r="B907" s="76"/>
      <c r="C907" s="76"/>
      <c r="D907" s="77"/>
      <c r="E907" s="77"/>
      <c r="F907" s="77"/>
      <c r="G907" s="77"/>
      <c r="H907" s="77"/>
      <c r="I907" s="77"/>
      <c r="K907" s="70"/>
    </row>
    <row r="908" spans="1:15" ht="24" customHeight="1" x14ac:dyDescent="0.25">
      <c r="A908" s="1103" t="s">
        <v>255</v>
      </c>
      <c r="B908" s="1104"/>
      <c r="C908" s="1104"/>
      <c r="D908" s="1104"/>
      <c r="E908" s="1104"/>
      <c r="F908" s="1104"/>
      <c r="G908" s="1104"/>
      <c r="H908" s="1104"/>
      <c r="I908" s="1104"/>
      <c r="J908" s="1092"/>
      <c r="K908" s="70"/>
    </row>
    <row r="909" spans="1:15" ht="6" customHeight="1" x14ac:dyDescent="0.25">
      <c r="A909" s="313"/>
      <c r="B909" s="314"/>
      <c r="C909" s="314"/>
      <c r="D909" s="314"/>
      <c r="E909" s="314"/>
      <c r="F909" s="314"/>
      <c r="G909" s="314"/>
      <c r="H909" s="314"/>
      <c r="I909" s="314"/>
      <c r="K909" s="70"/>
    </row>
    <row r="910" spans="1:15" s="52" customFormat="1" ht="18" customHeight="1" x14ac:dyDescent="0.25">
      <c r="A910" s="566">
        <v>1</v>
      </c>
      <c r="B910" s="630" t="s">
        <v>1002</v>
      </c>
      <c r="C910" s="338">
        <v>4</v>
      </c>
      <c r="D910" s="338">
        <v>78</v>
      </c>
      <c r="E910" s="338" t="s">
        <v>274</v>
      </c>
      <c r="F910" s="111">
        <v>2</v>
      </c>
      <c r="G910" s="353" t="s">
        <v>274</v>
      </c>
      <c r="H910" s="576">
        <v>278.5</v>
      </c>
      <c r="I910" s="473" t="s">
        <v>1129</v>
      </c>
      <c r="J910" s="723">
        <v>706.11699999999996</v>
      </c>
      <c r="K910" s="111">
        <v>84</v>
      </c>
      <c r="L910" s="1117" t="s">
        <v>1128</v>
      </c>
      <c r="M910" s="133"/>
      <c r="N910" s="131"/>
      <c r="O910" s="131"/>
    </row>
    <row r="911" spans="1:15" s="52" customFormat="1" ht="19.5" customHeight="1" x14ac:dyDescent="0.25">
      <c r="A911" s="566">
        <v>2</v>
      </c>
      <c r="B911" s="630" t="s">
        <v>1003</v>
      </c>
      <c r="C911" s="338">
        <v>4</v>
      </c>
      <c r="D911" s="338">
        <v>23</v>
      </c>
      <c r="E911" s="338" t="s">
        <v>274</v>
      </c>
      <c r="F911" s="111">
        <v>2</v>
      </c>
      <c r="G911" s="353" t="s">
        <v>274</v>
      </c>
      <c r="H911" s="576">
        <v>260.60000000000002</v>
      </c>
      <c r="I911" s="353">
        <v>246.66</v>
      </c>
      <c r="J911" s="723">
        <v>507.26</v>
      </c>
      <c r="K911" s="111">
        <v>29</v>
      </c>
      <c r="L911" s="1118"/>
      <c r="M911" s="133"/>
      <c r="N911" s="131"/>
      <c r="O911" s="131"/>
    </row>
    <row r="912" spans="1:15" s="52" customFormat="1" ht="19.5" customHeight="1" x14ac:dyDescent="0.25">
      <c r="A912" s="566">
        <v>3</v>
      </c>
      <c r="B912" s="652" t="s">
        <v>1004</v>
      </c>
      <c r="C912" s="338">
        <v>2</v>
      </c>
      <c r="D912" s="338">
        <v>72</v>
      </c>
      <c r="E912" s="338" t="s">
        <v>274</v>
      </c>
      <c r="F912" s="338" t="s">
        <v>274</v>
      </c>
      <c r="G912" s="353" t="s">
        <v>274</v>
      </c>
      <c r="H912" s="338" t="s">
        <v>274</v>
      </c>
      <c r="I912" s="353">
        <v>431.85</v>
      </c>
      <c r="J912" s="723">
        <v>431.85</v>
      </c>
      <c r="K912" s="111">
        <v>74</v>
      </c>
      <c r="L912" s="1118"/>
      <c r="M912" s="133"/>
      <c r="N912" s="131"/>
      <c r="O912" s="131"/>
    </row>
    <row r="913" spans="1:15" s="52" customFormat="1" ht="18" customHeight="1" x14ac:dyDescent="0.25">
      <c r="A913" s="566">
        <v>4</v>
      </c>
      <c r="B913" s="630" t="s">
        <v>1005</v>
      </c>
      <c r="C913" s="338">
        <v>1</v>
      </c>
      <c r="D913" s="338">
        <v>23</v>
      </c>
      <c r="E913" s="338" t="s">
        <v>274</v>
      </c>
      <c r="F913" s="111">
        <v>1</v>
      </c>
      <c r="G913" s="353" t="s">
        <v>274</v>
      </c>
      <c r="H913" s="576">
        <v>18</v>
      </c>
      <c r="I913" s="353">
        <v>122.49</v>
      </c>
      <c r="J913" s="723">
        <v>140.49</v>
      </c>
      <c r="K913" s="111">
        <v>25</v>
      </c>
      <c r="L913" s="1118"/>
      <c r="M913" s="133"/>
      <c r="N913" s="131"/>
      <c r="O913" s="131"/>
    </row>
    <row r="914" spans="1:15" s="52" customFormat="1" ht="21" customHeight="1" x14ac:dyDescent="0.25">
      <c r="A914" s="566">
        <v>5</v>
      </c>
      <c r="B914" s="724" t="s">
        <v>1126</v>
      </c>
      <c r="C914" s="111">
        <v>3</v>
      </c>
      <c r="D914" s="111">
        <v>15</v>
      </c>
      <c r="E914" s="338" t="s">
        <v>274</v>
      </c>
      <c r="F914" s="338" t="s">
        <v>274</v>
      </c>
      <c r="G914" s="353" t="s">
        <v>274</v>
      </c>
      <c r="H914" s="338" t="s">
        <v>274</v>
      </c>
      <c r="I914" s="473" t="s">
        <v>1127</v>
      </c>
      <c r="J914" s="723" t="s">
        <v>1127</v>
      </c>
      <c r="K914" s="111">
        <v>18</v>
      </c>
      <c r="L914" s="1119"/>
      <c r="M914" s="133"/>
      <c r="N914" s="131"/>
      <c r="O914" s="131"/>
    </row>
    <row r="915" spans="1:15" ht="23.25" customHeight="1" x14ac:dyDescent="0.2">
      <c r="A915" s="1198" t="s">
        <v>137</v>
      </c>
      <c r="B915" s="1198"/>
      <c r="C915" s="725">
        <f>SUM(C910:C914)</f>
        <v>14</v>
      </c>
      <c r="D915" s="557">
        <f>SUM(D910:D914)</f>
        <v>211</v>
      </c>
      <c r="E915" s="726" t="s">
        <v>274</v>
      </c>
      <c r="F915" s="557">
        <f>SUM(F910:F914)</f>
        <v>5</v>
      </c>
      <c r="G915" s="726" t="s">
        <v>274</v>
      </c>
      <c r="H915" s="727">
        <f>SUM(H910:H914)</f>
        <v>557.1</v>
      </c>
      <c r="I915" s="727">
        <v>1317.6569999999999</v>
      </c>
      <c r="J915" s="728">
        <v>1874.7570000000001</v>
      </c>
      <c r="K915" s="667">
        <f>SUM(K910:K914)</f>
        <v>230</v>
      </c>
    </row>
    <row r="916" spans="1:15" ht="2.25" customHeight="1" x14ac:dyDescent="0.25">
      <c r="A916" s="81"/>
      <c r="B916" s="82"/>
      <c r="C916" s="82"/>
      <c r="D916" s="83"/>
      <c r="E916" s="83"/>
      <c r="F916" s="83"/>
      <c r="G916" s="83"/>
      <c r="H916" s="83"/>
      <c r="I916" s="83"/>
      <c r="J916" s="316"/>
      <c r="K916" s="312"/>
    </row>
    <row r="917" spans="1:15" ht="24" customHeight="1" x14ac:dyDescent="0.25">
      <c r="A917" s="1103" t="s">
        <v>256</v>
      </c>
      <c r="B917" s="1104"/>
      <c r="C917" s="1104"/>
      <c r="D917" s="1104"/>
      <c r="E917" s="1104"/>
      <c r="F917" s="1104"/>
      <c r="G917" s="1104"/>
      <c r="H917" s="1104"/>
      <c r="I917" s="1104"/>
      <c r="J917" s="1092"/>
      <c r="K917" s="312"/>
    </row>
    <row r="918" spans="1:15" ht="5.25" customHeight="1" x14ac:dyDescent="0.25">
      <c r="A918" s="321"/>
      <c r="B918" s="314"/>
      <c r="C918" s="314"/>
      <c r="D918" s="314"/>
      <c r="E918" s="314"/>
      <c r="F918" s="314"/>
      <c r="G918" s="314"/>
      <c r="H918" s="314"/>
      <c r="I918" s="314"/>
      <c r="K918" s="312"/>
    </row>
    <row r="919" spans="1:15" ht="63" customHeight="1" x14ac:dyDescent="0.25">
      <c r="A919" s="111">
        <v>1</v>
      </c>
      <c r="B919" s="468" t="s">
        <v>619</v>
      </c>
      <c r="C919" s="204" t="s">
        <v>274</v>
      </c>
      <c r="D919" s="204">
        <v>4</v>
      </c>
      <c r="E919" s="204" t="s">
        <v>274</v>
      </c>
      <c r="F919" s="204" t="s">
        <v>274</v>
      </c>
      <c r="G919" s="204" t="s">
        <v>274</v>
      </c>
      <c r="H919" s="204" t="s">
        <v>274</v>
      </c>
      <c r="I919" s="575">
        <v>6.1</v>
      </c>
      <c r="J919" s="612">
        <f>SUM(G919:I919)</f>
        <v>6.1</v>
      </c>
      <c r="K919" s="111">
        <v>4</v>
      </c>
      <c r="L919" s="204"/>
      <c r="M919" s="310" t="s">
        <v>616</v>
      </c>
      <c r="N919" s="204"/>
      <c r="O919" s="150"/>
    </row>
    <row r="920" spans="1:15" ht="209.25" customHeight="1" x14ac:dyDescent="0.25">
      <c r="A920" s="111">
        <v>2</v>
      </c>
      <c r="B920" s="204" t="s">
        <v>614</v>
      </c>
      <c r="C920" s="338" t="s">
        <v>274</v>
      </c>
      <c r="D920" s="338">
        <v>11</v>
      </c>
      <c r="E920" s="338" t="s">
        <v>274</v>
      </c>
      <c r="F920" s="204">
        <v>1</v>
      </c>
      <c r="G920" s="338" t="s">
        <v>274</v>
      </c>
      <c r="H920" s="576">
        <v>1</v>
      </c>
      <c r="I920" s="575">
        <v>6.2</v>
      </c>
      <c r="J920" s="612">
        <f>SUM(G920:I920)</f>
        <v>7.2</v>
      </c>
      <c r="K920" s="111">
        <v>11</v>
      </c>
      <c r="L920" s="204"/>
      <c r="M920" s="310" t="s">
        <v>617</v>
      </c>
      <c r="N920" s="204"/>
      <c r="O920" s="150"/>
    </row>
    <row r="921" spans="1:15" ht="229.5" customHeight="1" x14ac:dyDescent="0.25">
      <c r="A921" s="111">
        <v>3</v>
      </c>
      <c r="B921" s="468" t="s">
        <v>615</v>
      </c>
      <c r="C921" s="338" t="s">
        <v>274</v>
      </c>
      <c r="D921" s="111">
        <v>11</v>
      </c>
      <c r="E921" s="111">
        <v>31</v>
      </c>
      <c r="F921" s="111" t="s">
        <v>274</v>
      </c>
      <c r="G921" s="576">
        <v>10.9</v>
      </c>
      <c r="H921" s="576" t="s">
        <v>274</v>
      </c>
      <c r="I921" s="575">
        <v>34.902999999999999</v>
      </c>
      <c r="J921" s="612">
        <f>SUM(G921:I921)</f>
        <v>45.802999999999997</v>
      </c>
      <c r="K921" s="111">
        <v>11</v>
      </c>
      <c r="L921" s="345" t="s">
        <v>587</v>
      </c>
      <c r="M921" s="310" t="s">
        <v>618</v>
      </c>
      <c r="N921" s="204"/>
      <c r="O921" s="150"/>
    </row>
    <row r="922" spans="1:15" ht="24.75" customHeight="1" x14ac:dyDescent="0.2">
      <c r="A922" s="733"/>
      <c r="B922" s="488" t="s">
        <v>101</v>
      </c>
      <c r="C922" s="213" t="s">
        <v>274</v>
      </c>
      <c r="D922" s="513">
        <f t="shared" ref="D922:K922" si="33">SUM(D919:D921)</f>
        <v>26</v>
      </c>
      <c r="E922" s="513">
        <f t="shared" si="33"/>
        <v>31</v>
      </c>
      <c r="F922" s="513">
        <f t="shared" si="33"/>
        <v>1</v>
      </c>
      <c r="G922" s="514">
        <f t="shared" si="33"/>
        <v>10.9</v>
      </c>
      <c r="H922" s="514">
        <f t="shared" si="33"/>
        <v>1</v>
      </c>
      <c r="I922" s="514">
        <f t="shared" si="33"/>
        <v>47.203000000000003</v>
      </c>
      <c r="J922" s="639">
        <f t="shared" si="33"/>
        <v>59.102999999999994</v>
      </c>
      <c r="K922" s="51">
        <f t="shared" si="33"/>
        <v>26</v>
      </c>
    </row>
    <row r="923" spans="1:15" ht="5.25" customHeight="1" x14ac:dyDescent="0.25">
      <c r="A923" s="75"/>
      <c r="B923" s="76"/>
      <c r="C923" s="76"/>
      <c r="D923" s="77"/>
      <c r="E923" s="77"/>
      <c r="F923" s="77"/>
      <c r="G923" s="77"/>
      <c r="H923" s="77"/>
      <c r="I923" s="77"/>
      <c r="K923" s="312"/>
    </row>
    <row r="924" spans="1:15" ht="24" customHeight="1" x14ac:dyDescent="0.25">
      <c r="A924" s="1103" t="s">
        <v>196</v>
      </c>
      <c r="B924" s="1104"/>
      <c r="C924" s="1104"/>
      <c r="D924" s="1104"/>
      <c r="E924" s="1104"/>
      <c r="F924" s="1104"/>
      <c r="G924" s="1104"/>
      <c r="H924" s="1104"/>
      <c r="I924" s="1104"/>
      <c r="J924" s="1092"/>
      <c r="K924" s="312"/>
    </row>
    <row r="925" spans="1:15" ht="3.75" customHeight="1" x14ac:dyDescent="0.25">
      <c r="A925" s="313"/>
      <c r="B925" s="314"/>
      <c r="C925" s="314"/>
      <c r="D925" s="314"/>
      <c r="E925" s="314"/>
      <c r="F925" s="314"/>
      <c r="G925" s="314"/>
      <c r="H925" s="314"/>
      <c r="I925" s="314"/>
      <c r="K925" s="312"/>
    </row>
    <row r="926" spans="1:15" ht="90.75" customHeight="1" x14ac:dyDescent="0.2">
      <c r="A926" s="566">
        <v>1</v>
      </c>
      <c r="B926" s="151" t="s">
        <v>709</v>
      </c>
      <c r="C926" s="204" t="s">
        <v>274</v>
      </c>
      <c r="D926" s="204">
        <v>64</v>
      </c>
      <c r="E926" s="204">
        <v>52</v>
      </c>
      <c r="F926" s="204">
        <v>42</v>
      </c>
      <c r="G926" s="575">
        <v>1.1000000000000001</v>
      </c>
      <c r="H926" s="575">
        <v>113.62</v>
      </c>
      <c r="I926" s="575">
        <v>214.6</v>
      </c>
      <c r="J926" s="575">
        <f t="shared" ref="J926:J932" si="34">SUM(G926:I926)</f>
        <v>329.32</v>
      </c>
      <c r="K926" s="1223">
        <v>1</v>
      </c>
      <c r="L926" s="355"/>
      <c r="M926" s="348" t="s">
        <v>715</v>
      </c>
      <c r="N926" s="57"/>
      <c r="O926" s="57"/>
    </row>
    <row r="927" spans="1:15" ht="74.25" customHeight="1" x14ac:dyDescent="0.2">
      <c r="A927" s="566">
        <v>2</v>
      </c>
      <c r="B927" s="151" t="s">
        <v>710</v>
      </c>
      <c r="C927" s="204">
        <v>1</v>
      </c>
      <c r="D927" s="204">
        <v>49</v>
      </c>
      <c r="E927" s="204">
        <v>900</v>
      </c>
      <c r="F927" s="204">
        <v>50</v>
      </c>
      <c r="G927" s="575">
        <v>117</v>
      </c>
      <c r="H927" s="575">
        <v>1243.1500000000001</v>
      </c>
      <c r="I927" s="575">
        <v>75</v>
      </c>
      <c r="J927" s="575">
        <f>SUM(G927:I927)</f>
        <v>1435.15</v>
      </c>
      <c r="K927" s="1223"/>
      <c r="L927" s="355"/>
      <c r="M927" s="310" t="s">
        <v>705</v>
      </c>
      <c r="N927" s="57"/>
      <c r="O927" s="57"/>
    </row>
    <row r="928" spans="1:15" ht="75" customHeight="1" x14ac:dyDescent="0.2">
      <c r="A928" s="566">
        <v>3</v>
      </c>
      <c r="B928" s="151" t="s">
        <v>697</v>
      </c>
      <c r="C928" s="204" t="s">
        <v>274</v>
      </c>
      <c r="D928" s="204">
        <v>71</v>
      </c>
      <c r="E928" s="204">
        <v>1110</v>
      </c>
      <c r="F928" s="204">
        <v>115</v>
      </c>
      <c r="G928" s="575">
        <v>655.6</v>
      </c>
      <c r="H928" s="575">
        <v>6164.46</v>
      </c>
      <c r="I928" s="575">
        <v>264</v>
      </c>
      <c r="J928" s="575">
        <f t="shared" si="34"/>
        <v>7084.06</v>
      </c>
      <c r="K928" s="1223"/>
      <c r="L928" s="355"/>
      <c r="M928" s="310" t="s">
        <v>706</v>
      </c>
      <c r="N928" s="57"/>
      <c r="O928" s="57"/>
    </row>
    <row r="929" spans="1:15" ht="89.25" customHeight="1" x14ac:dyDescent="0.2">
      <c r="A929" s="566">
        <v>4</v>
      </c>
      <c r="B929" s="151" t="s">
        <v>711</v>
      </c>
      <c r="C929" s="204">
        <v>1</v>
      </c>
      <c r="D929" s="204">
        <v>124</v>
      </c>
      <c r="E929" s="204" t="s">
        <v>274</v>
      </c>
      <c r="F929" s="204">
        <v>67</v>
      </c>
      <c r="G929" s="575" t="s">
        <v>274</v>
      </c>
      <c r="H929" s="575">
        <v>234.33600000000001</v>
      </c>
      <c r="I929" s="575">
        <v>13.74</v>
      </c>
      <c r="J929" s="575">
        <f t="shared" si="34"/>
        <v>248.07600000000002</v>
      </c>
      <c r="K929" s="1223"/>
      <c r="L929" s="355"/>
      <c r="M929" s="310" t="s">
        <v>716</v>
      </c>
      <c r="N929" s="57"/>
      <c r="O929" s="57"/>
    </row>
    <row r="930" spans="1:15" ht="90.75" customHeight="1" x14ac:dyDescent="0.2">
      <c r="A930" s="566">
        <v>5</v>
      </c>
      <c r="B930" s="151" t="s">
        <v>712</v>
      </c>
      <c r="C930" s="204">
        <v>2</v>
      </c>
      <c r="D930" s="204">
        <v>111</v>
      </c>
      <c r="E930" s="204">
        <v>3292</v>
      </c>
      <c r="F930" s="204">
        <v>96</v>
      </c>
      <c r="G930" s="575">
        <v>258.5</v>
      </c>
      <c r="H930" s="575">
        <v>4860.7</v>
      </c>
      <c r="I930" s="575">
        <v>532</v>
      </c>
      <c r="J930" s="575">
        <f t="shared" si="34"/>
        <v>5651.2</v>
      </c>
      <c r="K930" s="1223"/>
      <c r="L930" s="423"/>
      <c r="M930" s="310" t="s">
        <v>706</v>
      </c>
      <c r="N930" s="57"/>
      <c r="O930" s="57"/>
    </row>
    <row r="931" spans="1:15" ht="76.5" customHeight="1" x14ac:dyDescent="0.2">
      <c r="A931" s="566">
        <v>6</v>
      </c>
      <c r="B931" s="151" t="s">
        <v>713</v>
      </c>
      <c r="C931" s="204">
        <v>2</v>
      </c>
      <c r="D931" s="204">
        <v>177</v>
      </c>
      <c r="E931" s="204">
        <v>244</v>
      </c>
      <c r="F931" s="204">
        <v>100</v>
      </c>
      <c r="G931" s="575">
        <v>9.5</v>
      </c>
      <c r="H931" s="575">
        <v>1080.7</v>
      </c>
      <c r="I931" s="575">
        <v>1133.5999999999999</v>
      </c>
      <c r="J931" s="575">
        <f t="shared" si="34"/>
        <v>2223.8000000000002</v>
      </c>
      <c r="K931" s="1223"/>
      <c r="L931" s="355"/>
      <c r="M931" s="310" t="s">
        <v>706</v>
      </c>
      <c r="N931" s="57"/>
      <c r="O931" s="57"/>
    </row>
    <row r="932" spans="1:15" ht="60.75" customHeight="1" x14ac:dyDescent="0.2">
      <c r="A932" s="566">
        <v>7</v>
      </c>
      <c r="B932" s="151" t="s">
        <v>714</v>
      </c>
      <c r="C932" s="204">
        <v>1</v>
      </c>
      <c r="D932" s="204">
        <v>131</v>
      </c>
      <c r="E932" s="204">
        <v>35</v>
      </c>
      <c r="F932" s="204">
        <v>32</v>
      </c>
      <c r="G932" s="575">
        <v>0.9</v>
      </c>
      <c r="H932" s="575">
        <v>628.45000000000005</v>
      </c>
      <c r="I932" s="575">
        <v>70.92</v>
      </c>
      <c r="J932" s="575">
        <f t="shared" si="34"/>
        <v>700.27</v>
      </c>
      <c r="K932" s="1223"/>
      <c r="L932" s="355"/>
      <c r="M932" s="310" t="s">
        <v>717</v>
      </c>
      <c r="N932" s="57"/>
      <c r="O932" s="57"/>
    </row>
    <row r="933" spans="1:15" ht="24.95" customHeight="1" x14ac:dyDescent="0.25">
      <c r="A933" s="1171" t="s">
        <v>137</v>
      </c>
      <c r="B933" s="1171"/>
      <c r="C933" s="513">
        <v>7</v>
      </c>
      <c r="D933" s="513">
        <f t="shared" ref="D933:K933" si="35">SUM(D926:D932)</f>
        <v>727</v>
      </c>
      <c r="E933" s="513">
        <f t="shared" si="35"/>
        <v>5633</v>
      </c>
      <c r="F933" s="513">
        <f t="shared" si="35"/>
        <v>502</v>
      </c>
      <c r="G933" s="514">
        <f t="shared" si="35"/>
        <v>1042.6000000000001</v>
      </c>
      <c r="H933" s="514">
        <f t="shared" si="35"/>
        <v>14325.416000000001</v>
      </c>
      <c r="I933" s="514">
        <f t="shared" si="35"/>
        <v>2303.86</v>
      </c>
      <c r="J933" s="639">
        <f t="shared" si="35"/>
        <v>17671.876</v>
      </c>
      <c r="K933" s="51">
        <f t="shared" si="35"/>
        <v>1</v>
      </c>
      <c r="L933" s="52"/>
    </row>
    <row r="934" spans="1:15" ht="3.75" customHeight="1" x14ac:dyDescent="0.25">
      <c r="A934" s="75"/>
      <c r="B934" s="76"/>
      <c r="C934" s="76"/>
      <c r="D934" s="77"/>
      <c r="E934" s="77"/>
      <c r="F934" s="77"/>
      <c r="G934" s="78"/>
      <c r="H934" s="78"/>
      <c r="I934" s="78"/>
      <c r="K934" s="312"/>
    </row>
    <row r="935" spans="1:15" ht="24" customHeight="1" x14ac:dyDescent="0.25">
      <c r="A935" s="1103" t="s">
        <v>257</v>
      </c>
      <c r="B935" s="1104"/>
      <c r="C935" s="1104"/>
      <c r="D935" s="1104"/>
      <c r="E935" s="1104"/>
      <c r="F935" s="1104"/>
      <c r="G935" s="1104"/>
      <c r="H935" s="1104"/>
      <c r="I935" s="1104"/>
      <c r="J935" s="1092"/>
      <c r="K935" s="312"/>
    </row>
    <row r="936" spans="1:15" ht="3.75" customHeight="1" x14ac:dyDescent="0.25">
      <c r="A936" s="321"/>
      <c r="B936" s="314"/>
      <c r="C936" s="314"/>
      <c r="D936" s="314"/>
      <c r="E936" s="314"/>
      <c r="F936" s="314"/>
      <c r="G936" s="314"/>
      <c r="H936" s="314"/>
      <c r="I936" s="314"/>
      <c r="K936" s="312"/>
    </row>
    <row r="937" spans="1:15" ht="16.5" customHeight="1" x14ac:dyDescent="0.2">
      <c r="A937" s="248">
        <v>1</v>
      </c>
      <c r="B937" s="204" t="s">
        <v>757</v>
      </c>
      <c r="C937" s="204">
        <v>1</v>
      </c>
      <c r="D937" s="338">
        <v>145</v>
      </c>
      <c r="E937" s="338">
        <v>3772</v>
      </c>
      <c r="F937" s="111">
        <v>722</v>
      </c>
      <c r="G937" s="575">
        <v>501</v>
      </c>
      <c r="H937" s="576">
        <v>102310</v>
      </c>
      <c r="I937" s="575">
        <v>3716</v>
      </c>
      <c r="J937" s="612">
        <v>106527</v>
      </c>
      <c r="K937" s="482">
        <v>64</v>
      </c>
      <c r="L937" s="229" t="s">
        <v>758</v>
      </c>
      <c r="M937" s="229"/>
      <c r="N937" s="254"/>
      <c r="O937" s="255"/>
    </row>
    <row r="938" spans="1:15" ht="17.25" customHeight="1" x14ac:dyDescent="0.2">
      <c r="A938" s="211">
        <v>2</v>
      </c>
      <c r="B938" s="611" t="s">
        <v>753</v>
      </c>
      <c r="C938" s="204">
        <v>1</v>
      </c>
      <c r="D938" s="338">
        <v>122</v>
      </c>
      <c r="E938" s="338">
        <v>2347</v>
      </c>
      <c r="F938" s="111">
        <v>927</v>
      </c>
      <c r="G938" s="575">
        <v>616.27700000000004</v>
      </c>
      <c r="H938" s="576">
        <v>52086.52</v>
      </c>
      <c r="I938" s="575">
        <v>1456.123</v>
      </c>
      <c r="J938" s="612">
        <v>54158.92</v>
      </c>
      <c r="K938" s="482">
        <v>68</v>
      </c>
      <c r="L938" s="229" t="s">
        <v>755</v>
      </c>
      <c r="M938" s="229"/>
      <c r="N938" s="254"/>
      <c r="O938" s="229"/>
    </row>
    <row r="939" spans="1:15" s="64" customFormat="1" ht="180.75" customHeight="1" x14ac:dyDescent="0.2">
      <c r="A939" s="211">
        <v>3</v>
      </c>
      <c r="B939" s="204" t="s">
        <v>1018</v>
      </c>
      <c r="C939" s="338">
        <v>3</v>
      </c>
      <c r="D939" s="338">
        <v>124</v>
      </c>
      <c r="E939" s="338">
        <v>1869</v>
      </c>
      <c r="F939" s="111">
        <v>744</v>
      </c>
      <c r="G939" s="575">
        <v>245.5</v>
      </c>
      <c r="H939" s="749">
        <v>72316.2</v>
      </c>
      <c r="I939" s="750">
        <v>1848.18</v>
      </c>
      <c r="J939" s="612">
        <v>74409.88</v>
      </c>
      <c r="K939" s="482">
        <v>68</v>
      </c>
      <c r="L939" s="229" t="s">
        <v>1137</v>
      </c>
      <c r="M939" s="229" t="s">
        <v>766</v>
      </c>
      <c r="N939" s="254"/>
      <c r="O939" s="229" t="s">
        <v>765</v>
      </c>
    </row>
    <row r="940" spans="1:15" ht="32.25" customHeight="1" x14ac:dyDescent="0.2">
      <c r="A940" s="256">
        <v>4</v>
      </c>
      <c r="B940" s="204" t="s">
        <v>941</v>
      </c>
      <c r="C940" s="204">
        <v>2</v>
      </c>
      <c r="D940" s="338">
        <v>81</v>
      </c>
      <c r="E940" s="338">
        <v>457</v>
      </c>
      <c r="F940" s="111">
        <v>337</v>
      </c>
      <c r="G940" s="575">
        <v>53.2</v>
      </c>
      <c r="H940" s="576">
        <v>14432.2</v>
      </c>
      <c r="I940" s="575">
        <v>597</v>
      </c>
      <c r="J940" s="612">
        <v>15082.4</v>
      </c>
      <c r="K940" s="482">
        <v>48</v>
      </c>
      <c r="L940" s="229" t="s">
        <v>1136</v>
      </c>
      <c r="M940" s="229"/>
      <c r="N940" s="254"/>
      <c r="O940" s="229"/>
    </row>
    <row r="941" spans="1:15" ht="18" customHeight="1" x14ac:dyDescent="0.25">
      <c r="A941" s="257">
        <v>5</v>
      </c>
      <c r="B941" s="151" t="s">
        <v>942</v>
      </c>
      <c r="C941" s="338">
        <v>2</v>
      </c>
      <c r="D941" s="338">
        <v>94</v>
      </c>
      <c r="E941" s="338">
        <v>1218</v>
      </c>
      <c r="F941" s="111">
        <v>98</v>
      </c>
      <c r="G941" s="473">
        <v>167</v>
      </c>
      <c r="H941" s="481">
        <v>23928.62</v>
      </c>
      <c r="I941" s="473">
        <v>1076.8</v>
      </c>
      <c r="J941" s="650">
        <v>25172.42</v>
      </c>
      <c r="K941" s="482">
        <v>45</v>
      </c>
      <c r="L941" s="365" t="s">
        <v>761</v>
      </c>
      <c r="M941" s="258"/>
      <c r="N941" s="120"/>
      <c r="O941" s="47"/>
    </row>
    <row r="942" spans="1:15" ht="21.75" customHeight="1" x14ac:dyDescent="0.2">
      <c r="A942" s="1096" t="s">
        <v>138</v>
      </c>
      <c r="B942" s="1096"/>
      <c r="C942" s="513">
        <v>9</v>
      </c>
      <c r="D942" s="513">
        <f t="shared" ref="D942:K942" si="36">SUM(D937:D941)</f>
        <v>566</v>
      </c>
      <c r="E942" s="513">
        <f t="shared" si="36"/>
        <v>9663</v>
      </c>
      <c r="F942" s="513">
        <f t="shared" si="36"/>
        <v>2828</v>
      </c>
      <c r="G942" s="514">
        <f t="shared" si="36"/>
        <v>1582.9770000000001</v>
      </c>
      <c r="H942" s="514">
        <f t="shared" si="36"/>
        <v>265073.53999999998</v>
      </c>
      <c r="I942" s="514">
        <f t="shared" si="36"/>
        <v>8694.1029999999992</v>
      </c>
      <c r="J942" s="563">
        <f t="shared" si="36"/>
        <v>275350.62</v>
      </c>
      <c r="K942" s="51">
        <f t="shared" si="36"/>
        <v>293</v>
      </c>
      <c r="L942" s="259"/>
    </row>
    <row r="943" spans="1:15" ht="5.25" customHeight="1" x14ac:dyDescent="0.25">
      <c r="A943" s="59"/>
      <c r="B943" s="316"/>
      <c r="C943" s="316"/>
      <c r="D943" s="316"/>
      <c r="E943" s="316"/>
      <c r="F943" s="316"/>
      <c r="G943" s="316"/>
      <c r="H943" s="316"/>
      <c r="I943" s="316"/>
      <c r="J943" s="316"/>
      <c r="K943" s="312"/>
    </row>
    <row r="944" spans="1:15" ht="24" customHeight="1" x14ac:dyDescent="0.25">
      <c r="A944" s="1103" t="s">
        <v>241</v>
      </c>
      <c r="B944" s="1104"/>
      <c r="C944" s="1104"/>
      <c r="D944" s="1104"/>
      <c r="E944" s="1104"/>
      <c r="F944" s="1104"/>
      <c r="G944" s="1104"/>
      <c r="H944" s="1104"/>
      <c r="I944" s="1104"/>
      <c r="J944" s="1092"/>
      <c r="K944" s="312"/>
    </row>
    <row r="945" spans="1:15" ht="4.5" customHeight="1" x14ac:dyDescent="0.25">
      <c r="A945" s="321"/>
      <c r="B945" s="260"/>
      <c r="C945" s="260"/>
      <c r="D945" s="260"/>
      <c r="E945" s="260"/>
      <c r="F945" s="260"/>
      <c r="G945" s="260"/>
      <c r="H945" s="260"/>
      <c r="I945" s="260"/>
      <c r="J945" s="34"/>
      <c r="K945" s="312"/>
    </row>
    <row r="946" spans="1:15" ht="106.5" customHeight="1" x14ac:dyDescent="0.25">
      <c r="A946" s="111">
        <v>1</v>
      </c>
      <c r="B946" s="561" t="s">
        <v>643</v>
      </c>
      <c r="C946" s="338" t="s">
        <v>274</v>
      </c>
      <c r="D946" s="204">
        <v>5</v>
      </c>
      <c r="E946" s="338" t="s">
        <v>274</v>
      </c>
      <c r="F946" s="111">
        <v>7</v>
      </c>
      <c r="G946" s="204" t="s">
        <v>274</v>
      </c>
      <c r="H946" s="111">
        <v>15.2</v>
      </c>
      <c r="I946" s="204">
        <v>5</v>
      </c>
      <c r="J946" s="111">
        <v>20.2</v>
      </c>
      <c r="K946" s="111">
        <v>5</v>
      </c>
      <c r="L946" s="310"/>
      <c r="M946" s="310" t="s">
        <v>641</v>
      </c>
      <c r="N946" s="310"/>
      <c r="O946" s="249"/>
    </row>
    <row r="947" spans="1:15" ht="330.75" customHeight="1" x14ac:dyDescent="0.25">
      <c r="A947" s="111">
        <v>2</v>
      </c>
      <c r="B947" s="204" t="s">
        <v>642</v>
      </c>
      <c r="C947" s="338">
        <v>1</v>
      </c>
      <c r="D947" s="338">
        <v>20</v>
      </c>
      <c r="E947" s="338" t="s">
        <v>274</v>
      </c>
      <c r="F947" s="338">
        <v>23</v>
      </c>
      <c r="G947" s="338" t="s">
        <v>274</v>
      </c>
      <c r="H947" s="473">
        <v>80.48</v>
      </c>
      <c r="I947" s="591">
        <v>135.69999999999999</v>
      </c>
      <c r="J947" s="612">
        <v>216.18</v>
      </c>
      <c r="K947" s="111">
        <v>23</v>
      </c>
      <c r="L947" s="310"/>
      <c r="M947" s="310" t="s">
        <v>645</v>
      </c>
      <c r="N947" s="310"/>
      <c r="O947" s="249"/>
    </row>
    <row r="948" spans="1:15" ht="75.75" customHeight="1" x14ac:dyDescent="0.25">
      <c r="A948" s="111">
        <v>3</v>
      </c>
      <c r="B948" s="468" t="s">
        <v>640</v>
      </c>
      <c r="C948" s="338">
        <v>1</v>
      </c>
      <c r="D948" s="111">
        <v>2</v>
      </c>
      <c r="E948" s="111" t="s">
        <v>274</v>
      </c>
      <c r="F948" s="111">
        <v>3</v>
      </c>
      <c r="G948" s="576" t="s">
        <v>274</v>
      </c>
      <c r="H948" s="576">
        <v>9.1999999999999993</v>
      </c>
      <c r="I948" s="576" t="s">
        <v>274</v>
      </c>
      <c r="J948" s="612">
        <v>9.1999999999999993</v>
      </c>
      <c r="K948" s="111">
        <v>3</v>
      </c>
      <c r="L948" s="345" t="s">
        <v>587</v>
      </c>
      <c r="M948" s="310" t="s">
        <v>644</v>
      </c>
      <c r="N948" s="310"/>
      <c r="O948" s="249"/>
    </row>
    <row r="949" spans="1:15" ht="19.5" customHeight="1" x14ac:dyDescent="0.2">
      <c r="A949" s="1096" t="s">
        <v>137</v>
      </c>
      <c r="B949" s="1096"/>
      <c r="C949" s="213">
        <v>2</v>
      </c>
      <c r="D949" s="768">
        <f t="shared" ref="D949:I949" si="37">SUM(D946:D948)</f>
        <v>27</v>
      </c>
      <c r="E949" s="149" t="s">
        <v>274</v>
      </c>
      <c r="F949" s="768">
        <f t="shared" si="37"/>
        <v>33</v>
      </c>
      <c r="G949" s="769" t="s">
        <v>274</v>
      </c>
      <c r="H949" s="769">
        <f t="shared" si="37"/>
        <v>104.88000000000001</v>
      </c>
      <c r="I949" s="769">
        <f t="shared" si="37"/>
        <v>140.69999999999999</v>
      </c>
      <c r="J949" s="769">
        <f>SUM(J946:J948)</f>
        <v>245.57999999999998</v>
      </c>
      <c r="K949" s="149">
        <f>SUM(K946:K948)</f>
        <v>31</v>
      </c>
    </row>
    <row r="950" spans="1:15" ht="6.75" customHeight="1" x14ac:dyDescent="0.25">
      <c r="A950" s="65"/>
      <c r="B950" s="66"/>
      <c r="C950" s="66"/>
      <c r="D950" s="66"/>
      <c r="E950" s="66"/>
      <c r="F950" s="66"/>
      <c r="G950" s="105"/>
      <c r="H950" s="105"/>
      <c r="I950" s="105"/>
      <c r="J950" s="105"/>
      <c r="K950" s="312"/>
    </row>
    <row r="951" spans="1:15" ht="3.75" hidden="1" customHeight="1" x14ac:dyDescent="0.25">
      <c r="A951" s="65"/>
      <c r="B951" s="66"/>
      <c r="C951" s="66"/>
      <c r="D951" s="66"/>
      <c r="E951" s="66"/>
      <c r="F951" s="66"/>
      <c r="G951" s="66"/>
      <c r="H951" s="66"/>
      <c r="I951" s="66"/>
      <c r="J951" s="66"/>
      <c r="K951" s="71"/>
    </row>
    <row r="952" spans="1:15" ht="24" customHeight="1" x14ac:dyDescent="0.25">
      <c r="A952" s="1103" t="s">
        <v>190</v>
      </c>
      <c r="B952" s="1104"/>
      <c r="C952" s="1104"/>
      <c r="D952" s="1104"/>
      <c r="E952" s="1104"/>
      <c r="F952" s="1104"/>
      <c r="G952" s="1104"/>
      <c r="H952" s="1104"/>
      <c r="I952" s="1104"/>
      <c r="J952" s="1092"/>
      <c r="K952" s="312"/>
    </row>
    <row r="953" spans="1:15" ht="0.75" customHeight="1" x14ac:dyDescent="0.25">
      <c r="A953" s="321"/>
      <c r="B953" s="260"/>
      <c r="C953" s="260"/>
      <c r="D953" s="260"/>
      <c r="E953" s="260"/>
      <c r="F953" s="260"/>
      <c r="G953" s="260"/>
      <c r="H953" s="260"/>
      <c r="I953" s="260"/>
      <c r="J953" s="34"/>
      <c r="K953" s="312"/>
    </row>
    <row r="954" spans="1:15" ht="409.6" customHeight="1" x14ac:dyDescent="0.2">
      <c r="A954" s="227">
        <v>1</v>
      </c>
      <c r="B954" s="782" t="s">
        <v>1206</v>
      </c>
      <c r="C954" s="782">
        <v>1</v>
      </c>
      <c r="D954" s="783">
        <v>121</v>
      </c>
      <c r="E954" s="784">
        <v>1</v>
      </c>
      <c r="F954" s="468">
        <v>52</v>
      </c>
      <c r="G954" s="785">
        <v>0.85</v>
      </c>
      <c r="H954" s="786">
        <v>1146.8612000000001</v>
      </c>
      <c r="I954" s="787">
        <v>301.12959999999998</v>
      </c>
      <c r="J954" s="788">
        <v>1448.8407999999999</v>
      </c>
      <c r="K954" s="590">
        <v>38</v>
      </c>
      <c r="L954" s="47" t="s">
        <v>660</v>
      </c>
      <c r="M954" s="820" t="s">
        <v>1023</v>
      </c>
      <c r="N954" s="57"/>
      <c r="O954" s="57"/>
    </row>
    <row r="955" spans="1:15" ht="60" customHeight="1" x14ac:dyDescent="0.2">
      <c r="A955" s="257">
        <v>2</v>
      </c>
      <c r="B955" s="789" t="s">
        <v>662</v>
      </c>
      <c r="C955" s="338" t="s">
        <v>274</v>
      </c>
      <c r="D955" s="204">
        <v>24</v>
      </c>
      <c r="E955" s="338" t="s">
        <v>274</v>
      </c>
      <c r="F955" s="204">
        <v>9</v>
      </c>
      <c r="G955" s="338" t="s">
        <v>274</v>
      </c>
      <c r="H955" s="332">
        <v>647.4</v>
      </c>
      <c r="I955" s="332">
        <v>44.2</v>
      </c>
      <c r="J955" s="485">
        <f>SUM(H955:I955)</f>
        <v>691.6</v>
      </c>
      <c r="K955" s="643">
        <v>4</v>
      </c>
      <c r="L955" s="47" t="s">
        <v>1085</v>
      </c>
      <c r="M955" s="310" t="s">
        <v>661</v>
      </c>
      <c r="N955" s="57"/>
      <c r="O955" s="57"/>
    </row>
    <row r="956" spans="1:15" ht="261.75" customHeight="1" x14ac:dyDescent="0.2">
      <c r="A956" s="774">
        <v>3</v>
      </c>
      <c r="B956" s="775" t="s">
        <v>663</v>
      </c>
      <c r="C956" s="338" t="s">
        <v>274</v>
      </c>
      <c r="D956" s="776">
        <v>36</v>
      </c>
      <c r="E956" s="338" t="s">
        <v>274</v>
      </c>
      <c r="F956" s="776">
        <v>27</v>
      </c>
      <c r="G956" s="338" t="s">
        <v>274</v>
      </c>
      <c r="H956" s="777">
        <v>573.74</v>
      </c>
      <c r="I956" s="778">
        <v>183.5</v>
      </c>
      <c r="J956" s="779">
        <f>SUM(G956:I956)</f>
        <v>757.24</v>
      </c>
      <c r="K956" s="643">
        <v>14</v>
      </c>
      <c r="L956" s="310"/>
      <c r="M956" s="310" t="s">
        <v>665</v>
      </c>
      <c r="N956" s="121"/>
      <c r="O956" s="310" t="s">
        <v>664</v>
      </c>
    </row>
    <row r="957" spans="1:15" ht="138.75" customHeight="1" x14ac:dyDescent="0.2">
      <c r="A957" s="204">
        <v>4</v>
      </c>
      <c r="B957" s="775" t="s">
        <v>666</v>
      </c>
      <c r="C957" s="338" t="s">
        <v>274</v>
      </c>
      <c r="D957" s="776">
        <v>31</v>
      </c>
      <c r="E957" s="338">
        <v>67</v>
      </c>
      <c r="F957" s="776">
        <v>21</v>
      </c>
      <c r="G957" s="204">
        <v>37.265000000000001</v>
      </c>
      <c r="H957" s="777">
        <v>413.43299999999999</v>
      </c>
      <c r="I957" s="778">
        <v>344.63</v>
      </c>
      <c r="J957" s="779">
        <f>SUM(G957:I957)</f>
        <v>795.32799999999997</v>
      </c>
      <c r="K957" s="643">
        <v>5</v>
      </c>
      <c r="L957" s="310"/>
      <c r="M957" s="310" t="s">
        <v>667</v>
      </c>
      <c r="N957" s="57"/>
      <c r="O957" s="57"/>
    </row>
    <row r="958" spans="1:15" ht="20.25" customHeight="1" x14ac:dyDescent="0.2">
      <c r="A958" s="1141" t="s">
        <v>137</v>
      </c>
      <c r="B958" s="1154"/>
      <c r="C958" s="580">
        <v>1</v>
      </c>
      <c r="D958" s="580">
        <f t="shared" ref="D958:K958" si="38">SUM(D954:D957)</f>
        <v>212</v>
      </c>
      <c r="E958" s="580">
        <f t="shared" si="38"/>
        <v>68</v>
      </c>
      <c r="F958" s="580">
        <f t="shared" si="38"/>
        <v>109</v>
      </c>
      <c r="G958" s="780">
        <f t="shared" si="38"/>
        <v>38.115000000000002</v>
      </c>
      <c r="H958" s="780">
        <f t="shared" si="38"/>
        <v>2781.4341999999997</v>
      </c>
      <c r="I958" s="781">
        <f t="shared" si="38"/>
        <v>873.45960000000002</v>
      </c>
      <c r="J958" s="588">
        <f t="shared" si="38"/>
        <v>3693.0088000000001</v>
      </c>
      <c r="K958" s="51">
        <f t="shared" si="38"/>
        <v>61</v>
      </c>
    </row>
    <row r="959" spans="1:15" ht="2.25" customHeight="1" x14ac:dyDescent="0.25">
      <c r="A959" s="61"/>
      <c r="K959" s="70"/>
    </row>
    <row r="960" spans="1:15" ht="24" customHeight="1" x14ac:dyDescent="0.25">
      <c r="A960" s="1103" t="s">
        <v>191</v>
      </c>
      <c r="B960" s="1104"/>
      <c r="C960" s="1104"/>
      <c r="D960" s="1104"/>
      <c r="E960" s="1104"/>
      <c r="F960" s="1104"/>
      <c r="G960" s="1104"/>
      <c r="H960" s="1104"/>
      <c r="I960" s="1104"/>
      <c r="J960" s="1092"/>
      <c r="K960" s="70"/>
    </row>
    <row r="961" spans="1:15" ht="5.25" customHeight="1" x14ac:dyDescent="0.25">
      <c r="A961" s="321"/>
      <c r="B961" s="314"/>
      <c r="C961" s="314"/>
      <c r="D961" s="314"/>
      <c r="E961" s="314"/>
      <c r="F961" s="314"/>
      <c r="G961" s="314"/>
      <c r="H961" s="314"/>
      <c r="I961" s="314"/>
      <c r="K961" s="70"/>
    </row>
    <row r="962" spans="1:15" ht="75" customHeight="1" x14ac:dyDescent="0.2">
      <c r="A962" s="211">
        <v>1</v>
      </c>
      <c r="B962" s="151" t="s">
        <v>1360</v>
      </c>
      <c r="C962" s="204">
        <v>5</v>
      </c>
      <c r="D962" s="204">
        <v>33</v>
      </c>
      <c r="E962" s="338" t="s">
        <v>274</v>
      </c>
      <c r="F962" s="204">
        <v>41</v>
      </c>
      <c r="G962" s="338" t="s">
        <v>274</v>
      </c>
      <c r="H962" s="204">
        <v>462.30500000000001</v>
      </c>
      <c r="I962" s="204">
        <v>43.08</v>
      </c>
      <c r="J962" s="204">
        <v>505.38499999999999</v>
      </c>
      <c r="K962" s="204">
        <v>1</v>
      </c>
      <c r="L962" s="310" t="s">
        <v>1036</v>
      </c>
      <c r="M962" s="160"/>
      <c r="N962" s="133"/>
      <c r="O962" s="133"/>
    </row>
    <row r="963" spans="1:15" ht="78" customHeight="1" x14ac:dyDescent="0.2">
      <c r="A963" s="248">
        <v>2</v>
      </c>
      <c r="B963" s="204" t="s">
        <v>1361</v>
      </c>
      <c r="C963" s="204">
        <v>2</v>
      </c>
      <c r="D963" s="204">
        <v>45</v>
      </c>
      <c r="E963" s="338" t="s">
        <v>274</v>
      </c>
      <c r="F963" s="204">
        <v>55</v>
      </c>
      <c r="G963" s="338" t="s">
        <v>274</v>
      </c>
      <c r="H963" s="204">
        <v>356.71800000000002</v>
      </c>
      <c r="I963" s="204">
        <v>291.74</v>
      </c>
      <c r="J963" s="204">
        <f>SUM(H963:I963)</f>
        <v>648.45800000000008</v>
      </c>
      <c r="K963" s="204">
        <v>1</v>
      </c>
      <c r="L963" s="310" t="s">
        <v>1153</v>
      </c>
      <c r="M963" s="160"/>
      <c r="N963" s="133"/>
      <c r="O963" s="133"/>
    </row>
    <row r="964" spans="1:15" ht="59.25" customHeight="1" x14ac:dyDescent="0.2">
      <c r="A964" s="211">
        <v>3</v>
      </c>
      <c r="B964" s="151" t="s">
        <v>1362</v>
      </c>
      <c r="C964" s="204">
        <v>3</v>
      </c>
      <c r="D964" s="204">
        <v>6</v>
      </c>
      <c r="E964" s="338" t="s">
        <v>274</v>
      </c>
      <c r="F964" s="204">
        <v>11</v>
      </c>
      <c r="G964" s="338" t="s">
        <v>274</v>
      </c>
      <c r="H964" s="204">
        <v>10.087</v>
      </c>
      <c r="I964" s="338" t="s">
        <v>274</v>
      </c>
      <c r="J964" s="204">
        <v>10.087</v>
      </c>
      <c r="K964" s="204">
        <v>1</v>
      </c>
      <c r="L964" s="310" t="s">
        <v>1037</v>
      </c>
      <c r="M964" s="160"/>
      <c r="N964" s="133"/>
      <c r="O964" s="133"/>
    </row>
    <row r="965" spans="1:15" ht="18" customHeight="1" x14ac:dyDescent="0.2">
      <c r="A965" s="211">
        <v>4</v>
      </c>
      <c r="B965" s="151" t="s">
        <v>694</v>
      </c>
      <c r="C965" s="204">
        <v>1</v>
      </c>
      <c r="D965" s="204">
        <v>3</v>
      </c>
      <c r="E965" s="338" t="s">
        <v>274</v>
      </c>
      <c r="F965" s="204">
        <v>6</v>
      </c>
      <c r="G965" s="338" t="s">
        <v>274</v>
      </c>
      <c r="H965" s="204">
        <v>301.07</v>
      </c>
      <c r="I965" s="204">
        <v>0.3</v>
      </c>
      <c r="J965" s="204">
        <v>301.37</v>
      </c>
      <c r="K965" s="204">
        <v>1</v>
      </c>
      <c r="L965" s="310" t="s">
        <v>1038</v>
      </c>
      <c r="M965" s="160"/>
      <c r="N965" s="133"/>
      <c r="O965" s="133"/>
    </row>
    <row r="966" spans="1:15" ht="73.5" customHeight="1" x14ac:dyDescent="0.2">
      <c r="A966" s="248">
        <v>5</v>
      </c>
      <c r="B966" s="151" t="s">
        <v>1363</v>
      </c>
      <c r="C966" s="204">
        <v>1</v>
      </c>
      <c r="D966" s="204">
        <v>32</v>
      </c>
      <c r="E966" s="338" t="s">
        <v>274</v>
      </c>
      <c r="F966" s="204">
        <v>58</v>
      </c>
      <c r="G966" s="338" t="s">
        <v>274</v>
      </c>
      <c r="H966" s="204">
        <v>792.47</v>
      </c>
      <c r="I966" s="204">
        <v>36.836599999999997</v>
      </c>
      <c r="J966" s="332">
        <f>SUM(H966:I966)</f>
        <v>829.3066</v>
      </c>
      <c r="K966" s="204">
        <v>1</v>
      </c>
      <c r="L966" s="310" t="s">
        <v>1154</v>
      </c>
      <c r="M966" s="160"/>
      <c r="N966" s="133"/>
      <c r="O966" s="133"/>
    </row>
    <row r="967" spans="1:15" ht="21" customHeight="1" x14ac:dyDescent="0.2">
      <c r="A967" s="1198" t="s">
        <v>137</v>
      </c>
      <c r="B967" s="1198"/>
      <c r="C967" s="513">
        <f>SUM(C962:C966)</f>
        <v>12</v>
      </c>
      <c r="D967" s="513">
        <f>SUM(D962:D966)</f>
        <v>119</v>
      </c>
      <c r="E967" s="577" t="s">
        <v>274</v>
      </c>
      <c r="F967" s="513">
        <f>SUM(F962:F966)</f>
        <v>171</v>
      </c>
      <c r="G967" s="577" t="s">
        <v>274</v>
      </c>
      <c r="H967" s="514">
        <f>SUM(H962:H966)</f>
        <v>1922.65</v>
      </c>
      <c r="I967" s="513">
        <f>SUM(I962:I966)</f>
        <v>371.95659999999998</v>
      </c>
      <c r="J967" s="568">
        <f>SUM(J962:J966)</f>
        <v>2294.6066000000001</v>
      </c>
      <c r="K967" s="51">
        <f>SUM(K962:K966)</f>
        <v>5</v>
      </c>
      <c r="L967" s="622"/>
    </row>
    <row r="968" spans="1:15" ht="3" customHeight="1" x14ac:dyDescent="0.25">
      <c r="A968" s="59"/>
      <c r="B968" s="316"/>
      <c r="C968" s="316"/>
      <c r="D968" s="316"/>
      <c r="E968" s="316"/>
      <c r="F968" s="316"/>
      <c r="G968" s="316"/>
      <c r="H968" s="316"/>
      <c r="I968" s="316"/>
      <c r="J968" s="316"/>
      <c r="K968" s="312"/>
    </row>
    <row r="969" spans="1:15" ht="24" customHeight="1" x14ac:dyDescent="0.25">
      <c r="A969" s="1103" t="s">
        <v>258</v>
      </c>
      <c r="B969" s="1104"/>
      <c r="C969" s="1104"/>
      <c r="D969" s="1104"/>
      <c r="E969" s="1104"/>
      <c r="F969" s="1104"/>
      <c r="G969" s="1104"/>
      <c r="H969" s="1104"/>
      <c r="I969" s="1104"/>
      <c r="J969" s="1092"/>
      <c r="K969" s="312"/>
    </row>
    <row r="970" spans="1:15" ht="5.25" customHeight="1" x14ac:dyDescent="0.25">
      <c r="A970" s="321"/>
      <c r="B970" s="260"/>
      <c r="C970" s="260"/>
      <c r="D970" s="260"/>
      <c r="E970" s="260"/>
      <c r="F970" s="260"/>
      <c r="G970" s="260"/>
      <c r="H970" s="260"/>
      <c r="I970" s="260"/>
      <c r="J970" s="34"/>
      <c r="K970" s="312"/>
    </row>
    <row r="971" spans="1:15" ht="107.25" customHeight="1" x14ac:dyDescent="0.2">
      <c r="A971" s="566">
        <v>1</v>
      </c>
      <c r="B971" s="353" t="s">
        <v>678</v>
      </c>
      <c r="C971" s="204">
        <v>1</v>
      </c>
      <c r="D971" s="111">
        <v>9</v>
      </c>
      <c r="E971" s="111">
        <v>15</v>
      </c>
      <c r="F971" s="111">
        <v>65</v>
      </c>
      <c r="G971" s="485">
        <v>37.299999999999997</v>
      </c>
      <c r="H971" s="485">
        <v>490.59</v>
      </c>
      <c r="I971" s="485">
        <v>28.7</v>
      </c>
      <c r="J971" s="485">
        <v>556.59</v>
      </c>
      <c r="K971" s="111">
        <v>10</v>
      </c>
      <c r="L971" s="204"/>
      <c r="M971" s="310" t="s">
        <v>1035</v>
      </c>
      <c r="N971" s="310" t="s">
        <v>679</v>
      </c>
      <c r="O971" s="204"/>
    </row>
    <row r="972" spans="1:15" ht="60.75" customHeight="1" x14ac:dyDescent="0.2">
      <c r="A972" s="50">
        <v>2</v>
      </c>
      <c r="B972" s="353" t="s">
        <v>668</v>
      </c>
      <c r="C972" s="576" t="s">
        <v>274</v>
      </c>
      <c r="D972" s="111">
        <v>22</v>
      </c>
      <c r="E972" s="576" t="s">
        <v>274</v>
      </c>
      <c r="F972" s="111">
        <v>8</v>
      </c>
      <c r="G972" s="485" t="s">
        <v>274</v>
      </c>
      <c r="H972" s="485">
        <v>255.4727</v>
      </c>
      <c r="I972" s="485">
        <v>47.4</v>
      </c>
      <c r="J972" s="485">
        <f>SUM(H972:I972)</f>
        <v>302.87270000000001</v>
      </c>
      <c r="K972" s="111">
        <v>22</v>
      </c>
      <c r="L972" s="310" t="s">
        <v>1215</v>
      </c>
      <c r="M972" s="310" t="s">
        <v>680</v>
      </c>
      <c r="N972" s="310"/>
      <c r="O972" s="204"/>
    </row>
    <row r="973" spans="1:15" ht="18.75" customHeight="1" x14ac:dyDescent="0.2">
      <c r="A973" s="1096" t="s">
        <v>137</v>
      </c>
      <c r="B973" s="1096"/>
      <c r="C973" s="513">
        <v>1</v>
      </c>
      <c r="D973" s="513">
        <f t="shared" ref="D973:K973" si="39">SUM(D971:D972)</f>
        <v>31</v>
      </c>
      <c r="E973" s="513">
        <f t="shared" si="39"/>
        <v>15</v>
      </c>
      <c r="F973" s="513">
        <f t="shared" si="39"/>
        <v>73</v>
      </c>
      <c r="G973" s="568">
        <f t="shared" si="39"/>
        <v>37.299999999999997</v>
      </c>
      <c r="H973" s="568">
        <f t="shared" si="39"/>
        <v>746.06269999999995</v>
      </c>
      <c r="I973" s="568">
        <f t="shared" si="39"/>
        <v>76.099999999999994</v>
      </c>
      <c r="J973" s="216">
        <f t="shared" si="39"/>
        <v>859.46270000000004</v>
      </c>
      <c r="K973" s="51">
        <f t="shared" si="39"/>
        <v>32</v>
      </c>
    </row>
    <row r="974" spans="1:15" ht="6.75" customHeight="1" x14ac:dyDescent="0.25">
      <c r="A974" s="61"/>
      <c r="K974" s="312"/>
    </row>
    <row r="975" spans="1:15" ht="24" customHeight="1" x14ac:dyDescent="0.3">
      <c r="A975" s="61"/>
      <c r="B975" s="1114" t="s">
        <v>259</v>
      </c>
      <c r="C975" s="1114"/>
      <c r="D975" s="1092"/>
      <c r="E975" s="1092"/>
      <c r="F975" s="1092"/>
      <c r="G975" s="1092"/>
      <c r="H975" s="1092"/>
      <c r="I975" s="1092"/>
      <c r="J975" s="1092"/>
      <c r="K975" s="312"/>
    </row>
    <row r="976" spans="1:15" ht="9.9499999999999993" customHeight="1" x14ac:dyDescent="0.25">
      <c r="A976" s="61"/>
      <c r="K976" s="130"/>
    </row>
    <row r="977" spans="1:15" ht="5.25" customHeight="1" x14ac:dyDescent="0.25">
      <c r="A977" s="81"/>
      <c r="B977" s="82"/>
      <c r="C977" s="82"/>
      <c r="D977" s="83"/>
      <c r="E977" s="83"/>
      <c r="F977" s="83"/>
      <c r="G977" s="83"/>
      <c r="H977" s="83"/>
      <c r="I977" s="83"/>
      <c r="J977" s="316"/>
      <c r="K977" s="312"/>
    </row>
    <row r="978" spans="1:15" ht="24" customHeight="1" x14ac:dyDescent="0.25">
      <c r="A978" s="1103" t="s">
        <v>175</v>
      </c>
      <c r="B978" s="1104"/>
      <c r="C978" s="1104"/>
      <c r="D978" s="1104"/>
      <c r="E978" s="1104"/>
      <c r="F978" s="1104"/>
      <c r="G978" s="1104"/>
      <c r="H978" s="1104"/>
      <c r="I978" s="1104"/>
      <c r="K978" s="312"/>
    </row>
    <row r="979" spans="1:15" ht="6" customHeight="1" x14ac:dyDescent="0.25">
      <c r="A979" s="321"/>
      <c r="B979" s="260"/>
      <c r="C979" s="260"/>
      <c r="D979" s="260"/>
      <c r="E979" s="260"/>
      <c r="F979" s="260"/>
      <c r="G979" s="260"/>
      <c r="H979" s="260"/>
      <c r="I979" s="260"/>
      <c r="J979" s="34"/>
      <c r="K979" s="312"/>
    </row>
    <row r="980" spans="1:15" ht="20.25" customHeight="1" x14ac:dyDescent="0.2">
      <c r="A980" s="569">
        <v>1</v>
      </c>
      <c r="B980" s="570" t="s">
        <v>112</v>
      </c>
      <c r="C980" s="571" t="s">
        <v>274</v>
      </c>
      <c r="D980" s="571" t="s">
        <v>274</v>
      </c>
      <c r="E980" s="571" t="s">
        <v>274</v>
      </c>
      <c r="F980" s="572">
        <v>1</v>
      </c>
      <c r="G980" s="571" t="s">
        <v>274</v>
      </c>
      <c r="H980" s="573">
        <v>241</v>
      </c>
      <c r="I980" s="571" t="s">
        <v>274</v>
      </c>
      <c r="J980" s="574">
        <f>SUM(G980:I980)</f>
        <v>241</v>
      </c>
      <c r="K980" s="50">
        <v>2</v>
      </c>
      <c r="L980" s="355" t="s">
        <v>1198</v>
      </c>
      <c r="M980" s="310" t="s">
        <v>334</v>
      </c>
      <c r="N980" s="57"/>
      <c r="O980" s="57"/>
    </row>
    <row r="981" spans="1:15" ht="18.75" customHeight="1" x14ac:dyDescent="0.2">
      <c r="A981" s="1096" t="s">
        <v>137</v>
      </c>
      <c r="B981" s="1096"/>
      <c r="C981" s="489" t="s">
        <v>274</v>
      </c>
      <c r="D981" s="489" t="s">
        <v>274</v>
      </c>
      <c r="E981" s="489" t="s">
        <v>274</v>
      </c>
      <c r="F981" s="513">
        <f>SUM(F980:F980)</f>
        <v>1</v>
      </c>
      <c r="G981" s="489" t="s">
        <v>274</v>
      </c>
      <c r="H981" s="514">
        <f>SUM(H980:H980)</f>
        <v>241</v>
      </c>
      <c r="I981" s="489" t="s">
        <v>274</v>
      </c>
      <c r="J981" s="563">
        <f>SUM(J980:J980)</f>
        <v>241</v>
      </c>
      <c r="K981" s="51">
        <f>SUM(K980)</f>
        <v>2</v>
      </c>
    </row>
    <row r="982" spans="1:15" ht="5.25" customHeight="1" x14ac:dyDescent="0.25">
      <c r="A982" s="59"/>
      <c r="B982" s="316"/>
      <c r="C982" s="316"/>
      <c r="D982" s="316"/>
      <c r="E982" s="316"/>
      <c r="F982" s="316"/>
      <c r="G982" s="316"/>
      <c r="H982" s="316"/>
      <c r="I982" s="316"/>
      <c r="J982" s="316"/>
      <c r="K982" s="312"/>
    </row>
    <row r="983" spans="1:15" ht="24" customHeight="1" x14ac:dyDescent="0.25">
      <c r="A983" s="1103" t="s">
        <v>260</v>
      </c>
      <c r="B983" s="1104"/>
      <c r="C983" s="1104"/>
      <c r="D983" s="1104"/>
      <c r="E983" s="1104"/>
      <c r="F983" s="1104"/>
      <c r="G983" s="1104"/>
      <c r="H983" s="1104"/>
      <c r="I983" s="1104"/>
      <c r="K983" s="312"/>
    </row>
    <row r="984" spans="1:15" ht="3" customHeight="1" x14ac:dyDescent="0.25">
      <c r="A984" s="313"/>
      <c r="B984" s="314"/>
      <c r="C984" s="314"/>
      <c r="D984" s="314"/>
      <c r="E984" s="314"/>
      <c r="F984" s="314"/>
      <c r="G984" s="314"/>
      <c r="H984" s="314"/>
      <c r="I984" s="314"/>
      <c r="K984" s="312"/>
    </row>
    <row r="985" spans="1:15" ht="30.75" customHeight="1" x14ac:dyDescent="0.2">
      <c r="A985" s="595">
        <v>1</v>
      </c>
      <c r="B985" s="204" t="s">
        <v>822</v>
      </c>
      <c r="C985" s="338" t="s">
        <v>274</v>
      </c>
      <c r="D985" s="338" t="s">
        <v>274</v>
      </c>
      <c r="E985" s="338">
        <v>2</v>
      </c>
      <c r="F985" s="338">
        <v>8</v>
      </c>
      <c r="G985" s="332">
        <v>13.48</v>
      </c>
      <c r="H985" s="332">
        <v>694.25800000000004</v>
      </c>
      <c r="I985" s="332">
        <v>10</v>
      </c>
      <c r="J985" s="332">
        <v>717.73800000000006</v>
      </c>
      <c r="K985" s="338">
        <v>4</v>
      </c>
      <c r="L985" s="310" t="s">
        <v>1027</v>
      </c>
      <c r="M985" s="310" t="s">
        <v>332</v>
      </c>
      <c r="N985" s="310"/>
      <c r="O985" s="310"/>
    </row>
    <row r="986" spans="1:15" ht="22.5" customHeight="1" x14ac:dyDescent="0.2">
      <c r="A986" s="88">
        <v>2</v>
      </c>
      <c r="B986" s="151" t="s">
        <v>114</v>
      </c>
      <c r="C986" s="338" t="s">
        <v>274</v>
      </c>
      <c r="D986" s="338" t="s">
        <v>274</v>
      </c>
      <c r="E986" s="338" t="s">
        <v>274</v>
      </c>
      <c r="F986" s="338">
        <v>1</v>
      </c>
      <c r="G986" s="332" t="s">
        <v>274</v>
      </c>
      <c r="H986" s="332">
        <v>4.9429999999999996</v>
      </c>
      <c r="I986" s="332" t="s">
        <v>274</v>
      </c>
      <c r="J986" s="332">
        <v>4.9429999999999996</v>
      </c>
      <c r="K986" s="338">
        <v>1</v>
      </c>
      <c r="L986" s="310" t="s">
        <v>826</v>
      </c>
      <c r="M986" s="310"/>
      <c r="N986" s="310"/>
      <c r="O986" s="310"/>
    </row>
    <row r="987" spans="1:15" ht="46.5" customHeight="1" x14ac:dyDescent="0.2">
      <c r="A987" s="595">
        <v>3</v>
      </c>
      <c r="B987" s="204" t="s">
        <v>823</v>
      </c>
      <c r="C987" s="338" t="s">
        <v>274</v>
      </c>
      <c r="D987" s="338">
        <v>1</v>
      </c>
      <c r="E987" s="338">
        <v>1</v>
      </c>
      <c r="F987" s="204">
        <v>28</v>
      </c>
      <c r="G987" s="332">
        <v>0.01</v>
      </c>
      <c r="H987" s="332">
        <v>16013.481</v>
      </c>
      <c r="I987" s="332" t="s">
        <v>274</v>
      </c>
      <c r="J987" s="485">
        <f>SUM(G987:I987)</f>
        <v>16013.491</v>
      </c>
      <c r="K987" s="111">
        <v>6</v>
      </c>
      <c r="L987" s="310" t="s">
        <v>819</v>
      </c>
      <c r="M987" s="310" t="s">
        <v>1029</v>
      </c>
      <c r="N987" s="310"/>
      <c r="O987" s="143"/>
    </row>
    <row r="988" spans="1:15" ht="18.75" customHeight="1" x14ac:dyDescent="0.2">
      <c r="A988" s="595">
        <v>4</v>
      </c>
      <c r="B988" s="204" t="s">
        <v>824</v>
      </c>
      <c r="C988" s="338" t="s">
        <v>274</v>
      </c>
      <c r="D988" s="338" t="s">
        <v>274</v>
      </c>
      <c r="E988" s="338" t="s">
        <v>274</v>
      </c>
      <c r="F988" s="204">
        <v>6</v>
      </c>
      <c r="G988" s="332" t="s">
        <v>274</v>
      </c>
      <c r="H988" s="332">
        <v>695</v>
      </c>
      <c r="I988" s="332" t="s">
        <v>274</v>
      </c>
      <c r="J988" s="485">
        <f>SUM(G988:I988)</f>
        <v>695</v>
      </c>
      <c r="K988" s="111">
        <v>1</v>
      </c>
      <c r="L988" s="121"/>
      <c r="M988" s="310" t="s">
        <v>335</v>
      </c>
      <c r="N988" s="310"/>
      <c r="O988" s="133"/>
    </row>
    <row r="989" spans="1:15" ht="45" customHeight="1" x14ac:dyDescent="0.2">
      <c r="A989" s="595">
        <v>5</v>
      </c>
      <c r="B989" s="204" t="s">
        <v>825</v>
      </c>
      <c r="C989" s="338" t="s">
        <v>274</v>
      </c>
      <c r="D989" s="338">
        <v>5</v>
      </c>
      <c r="E989" s="338" t="s">
        <v>274</v>
      </c>
      <c r="F989" s="204">
        <v>13</v>
      </c>
      <c r="G989" s="332" t="s">
        <v>274</v>
      </c>
      <c r="H989" s="332">
        <v>2564.1889999999999</v>
      </c>
      <c r="I989" s="332">
        <v>30</v>
      </c>
      <c r="J989" s="485">
        <f>SUM(H989:I989)</f>
        <v>2594.1889999999999</v>
      </c>
      <c r="K989" s="111">
        <v>4</v>
      </c>
      <c r="L989" s="310" t="s">
        <v>1028</v>
      </c>
      <c r="M989" s="310" t="s">
        <v>336</v>
      </c>
      <c r="N989" s="310"/>
      <c r="O989" s="153"/>
    </row>
    <row r="990" spans="1:15" ht="18.75" customHeight="1" x14ac:dyDescent="0.2">
      <c r="A990" s="1101" t="s">
        <v>137</v>
      </c>
      <c r="B990" s="1102"/>
      <c r="C990" s="577" t="s">
        <v>274</v>
      </c>
      <c r="D990" s="407">
        <f t="shared" ref="D990:K990" si="40">SUM(D985:D989)</f>
        <v>6</v>
      </c>
      <c r="E990" s="407">
        <f t="shared" si="40"/>
        <v>3</v>
      </c>
      <c r="F990" s="407">
        <f t="shared" si="40"/>
        <v>56</v>
      </c>
      <c r="G990" s="424">
        <f t="shared" si="40"/>
        <v>13.49</v>
      </c>
      <c r="H990" s="424">
        <f t="shared" si="40"/>
        <v>19971.870999999999</v>
      </c>
      <c r="I990" s="424">
        <f t="shared" si="40"/>
        <v>40</v>
      </c>
      <c r="J990" s="425">
        <f t="shared" si="40"/>
        <v>20025.360999999997</v>
      </c>
      <c r="K990" s="336">
        <f t="shared" si="40"/>
        <v>16</v>
      </c>
    </row>
    <row r="991" spans="1:15" ht="3.75" customHeight="1" x14ac:dyDescent="0.25">
      <c r="A991" s="81"/>
      <c r="B991" s="82"/>
      <c r="C991" s="82"/>
      <c r="D991" s="83"/>
      <c r="E991" s="83"/>
      <c r="F991" s="83"/>
      <c r="G991" s="83"/>
      <c r="H991" s="83"/>
      <c r="I991" s="83"/>
      <c r="J991" s="316"/>
      <c r="K991" s="312"/>
    </row>
    <row r="992" spans="1:15" ht="24" customHeight="1" x14ac:dyDescent="0.3">
      <c r="A992" s="1097" t="s">
        <v>183</v>
      </c>
      <c r="B992" s="1095"/>
      <c r="C992" s="1095"/>
      <c r="D992" s="1095"/>
      <c r="E992" s="1095"/>
      <c r="F992" s="1095"/>
      <c r="G992" s="1095"/>
      <c r="H992" s="1095"/>
      <c r="I992" s="1095"/>
      <c r="J992" s="1095"/>
      <c r="K992" s="1074"/>
    </row>
    <row r="993" spans="1:15" ht="4.5" customHeight="1" x14ac:dyDescent="0.25">
      <c r="A993" s="75"/>
      <c r="B993" s="76"/>
      <c r="C993" s="76"/>
      <c r="D993" s="77"/>
      <c r="E993" s="77"/>
      <c r="F993" s="77"/>
      <c r="G993" s="77"/>
      <c r="H993" s="77"/>
      <c r="I993" s="77"/>
      <c r="K993" s="312"/>
    </row>
    <row r="994" spans="1:15" ht="30" customHeight="1" x14ac:dyDescent="0.2">
      <c r="A994" s="214">
        <v>1</v>
      </c>
      <c r="B994" s="132" t="s">
        <v>578</v>
      </c>
      <c r="C994" s="207" t="s">
        <v>274</v>
      </c>
      <c r="D994" s="207" t="s">
        <v>274</v>
      </c>
      <c r="E994" s="207" t="s">
        <v>274</v>
      </c>
      <c r="F994" s="207">
        <v>1</v>
      </c>
      <c r="G994" s="695" t="s">
        <v>274</v>
      </c>
      <c r="H994" s="695">
        <v>150</v>
      </c>
      <c r="I994" s="695" t="s">
        <v>274</v>
      </c>
      <c r="J994" s="695">
        <f>SUM(G994:I994)</f>
        <v>150</v>
      </c>
      <c r="K994" s="132">
        <v>1</v>
      </c>
      <c r="L994" s="136"/>
      <c r="M994" s="141" t="s">
        <v>337</v>
      </c>
      <c r="N994" s="261"/>
      <c r="O994" s="139"/>
    </row>
    <row r="995" spans="1:15" ht="21" customHeight="1" x14ac:dyDescent="0.2">
      <c r="A995" s="1141" t="s">
        <v>123</v>
      </c>
      <c r="B995" s="1142"/>
      <c r="C995" s="671" t="s">
        <v>274</v>
      </c>
      <c r="D995" s="513" t="s">
        <v>274</v>
      </c>
      <c r="E995" s="513" t="s">
        <v>274</v>
      </c>
      <c r="F995" s="513">
        <f>SUM(F994)</f>
        <v>1</v>
      </c>
      <c r="G995" s="513" t="s">
        <v>274</v>
      </c>
      <c r="H995" s="514">
        <f>SUM(H994)</f>
        <v>150</v>
      </c>
      <c r="I995" s="513" t="s">
        <v>274</v>
      </c>
      <c r="J995" s="639">
        <f>SUM(J994)</f>
        <v>150</v>
      </c>
      <c r="K995" s="51">
        <f>SUM(K994)</f>
        <v>1</v>
      </c>
    </row>
    <row r="996" spans="1:15" ht="3.75" customHeight="1" x14ac:dyDescent="0.25">
      <c r="A996" s="61"/>
      <c r="K996" s="312"/>
    </row>
    <row r="997" spans="1:15" ht="24" customHeight="1" x14ac:dyDescent="0.3">
      <c r="A997" s="1097" t="s">
        <v>196</v>
      </c>
      <c r="B997" s="1092"/>
      <c r="C997" s="1092"/>
      <c r="D997" s="1092"/>
      <c r="E997" s="1092"/>
      <c r="F997" s="1092"/>
      <c r="G997" s="1092"/>
      <c r="H997" s="1092"/>
      <c r="I997" s="1092"/>
      <c r="J997" s="1092"/>
      <c r="K997" s="312"/>
    </row>
    <row r="998" spans="1:15" ht="5.25" customHeight="1" x14ac:dyDescent="0.25">
      <c r="A998" s="61"/>
      <c r="K998" s="312"/>
    </row>
    <row r="999" spans="1:15" ht="29.25" x14ac:dyDescent="0.2">
      <c r="A999" s="133">
        <v>1</v>
      </c>
      <c r="B999" s="209" t="s">
        <v>1012</v>
      </c>
      <c r="C999" s="204">
        <v>1</v>
      </c>
      <c r="D999" s="204">
        <v>1</v>
      </c>
      <c r="E999" s="204" t="s">
        <v>274</v>
      </c>
      <c r="F999" s="204">
        <v>4</v>
      </c>
      <c r="G999" s="204" t="s">
        <v>274</v>
      </c>
      <c r="H999" s="204">
        <v>1.3</v>
      </c>
      <c r="I999" s="204" t="s">
        <v>274</v>
      </c>
      <c r="J999" s="151">
        <f>SUM(G999:I999)</f>
        <v>1.3</v>
      </c>
      <c r="K999" s="204">
        <v>2</v>
      </c>
      <c r="L999" s="133"/>
      <c r="M999" s="310" t="s">
        <v>718</v>
      </c>
      <c r="N999" s="133"/>
      <c r="O999" s="133"/>
    </row>
    <row r="1000" spans="1:15" ht="18.75" x14ac:dyDescent="0.2">
      <c r="A1000" s="1096" t="s">
        <v>137</v>
      </c>
      <c r="B1000" s="1096"/>
      <c r="C1000" s="513">
        <v>1</v>
      </c>
      <c r="D1000" s="513">
        <f>SUM(D999:D999)</f>
        <v>1</v>
      </c>
      <c r="E1000" s="513" t="s">
        <v>274</v>
      </c>
      <c r="F1000" s="513">
        <f>SUM(F999:F999)</f>
        <v>4</v>
      </c>
      <c r="G1000" s="513" t="s">
        <v>274</v>
      </c>
      <c r="H1000" s="514">
        <f>SUM(H999:H999)</f>
        <v>1.3</v>
      </c>
      <c r="I1000" s="513" t="s">
        <v>274</v>
      </c>
      <c r="J1000" s="639">
        <f>SUM(J999:J999)</f>
        <v>1.3</v>
      </c>
      <c r="K1000" s="51">
        <f>SUM(K999:K999)</f>
        <v>2</v>
      </c>
    </row>
    <row r="1001" spans="1:15" ht="3.75" customHeight="1" x14ac:dyDescent="0.25">
      <c r="A1001" s="61"/>
      <c r="K1001" s="312"/>
    </row>
    <row r="1002" spans="1:15" ht="24" customHeight="1" x14ac:dyDescent="0.25">
      <c r="A1002" s="1103" t="s">
        <v>261</v>
      </c>
      <c r="B1002" s="1104"/>
      <c r="C1002" s="1104"/>
      <c r="D1002" s="1104"/>
      <c r="E1002" s="1104"/>
      <c r="F1002" s="1104"/>
      <c r="G1002" s="1104"/>
      <c r="H1002" s="1104"/>
      <c r="I1002" s="1104"/>
      <c r="K1002" s="312"/>
    </row>
    <row r="1003" spans="1:15" ht="3.75" customHeight="1" x14ac:dyDescent="0.25">
      <c r="A1003" s="321"/>
      <c r="B1003" s="314"/>
      <c r="C1003" s="314"/>
      <c r="D1003" s="314"/>
      <c r="E1003" s="314"/>
      <c r="F1003" s="314"/>
      <c r="G1003" s="314"/>
      <c r="H1003" s="314"/>
      <c r="I1003" s="314"/>
      <c r="K1003" s="312"/>
    </row>
    <row r="1004" spans="1:15" ht="18" customHeight="1" x14ac:dyDescent="0.25">
      <c r="A1004" s="211">
        <v>1</v>
      </c>
      <c r="B1004" s="204" t="s">
        <v>757</v>
      </c>
      <c r="C1004" s="204">
        <v>1</v>
      </c>
      <c r="D1004" s="204">
        <v>11</v>
      </c>
      <c r="E1004" s="204">
        <v>2</v>
      </c>
      <c r="F1004" s="204">
        <v>9</v>
      </c>
      <c r="G1004" s="204">
        <v>2</v>
      </c>
      <c r="H1004" s="204">
        <v>4211.8</v>
      </c>
      <c r="I1004" s="204" t="s">
        <v>274</v>
      </c>
      <c r="J1004" s="111">
        <v>4213.8</v>
      </c>
      <c r="K1004" s="111">
        <v>10</v>
      </c>
      <c r="L1004" s="426" t="s">
        <v>758</v>
      </c>
      <c r="M1004" s="204"/>
      <c r="N1004" s="120"/>
      <c r="O1004" s="47"/>
    </row>
    <row r="1005" spans="1:15" s="64" customFormat="1" ht="18.75" customHeight="1" x14ac:dyDescent="0.25">
      <c r="A1005" s="751">
        <v>2</v>
      </c>
      <c r="B1005" s="611" t="s">
        <v>753</v>
      </c>
      <c r="C1005" s="204">
        <v>1</v>
      </c>
      <c r="D1005" s="204">
        <v>61</v>
      </c>
      <c r="E1005" s="204" t="s">
        <v>274</v>
      </c>
      <c r="F1005" s="204">
        <v>292</v>
      </c>
      <c r="G1005" s="204" t="s">
        <v>274</v>
      </c>
      <c r="H1005" s="204">
        <v>115010.25</v>
      </c>
      <c r="I1005" s="204">
        <v>134.5</v>
      </c>
      <c r="J1005" s="111">
        <v>115144.75</v>
      </c>
      <c r="K1005" s="111">
        <v>67</v>
      </c>
      <c r="L1005" s="426" t="s">
        <v>755</v>
      </c>
      <c r="M1005" s="204"/>
      <c r="N1005" s="120"/>
      <c r="O1005" s="47"/>
    </row>
    <row r="1006" spans="1:15" ht="75.75" customHeight="1" x14ac:dyDescent="0.25">
      <c r="A1006" s="211">
        <v>3</v>
      </c>
      <c r="B1006" s="204" t="s">
        <v>767</v>
      </c>
      <c r="C1006" s="204" t="s">
        <v>274</v>
      </c>
      <c r="D1006" s="204">
        <v>57</v>
      </c>
      <c r="E1006" s="204">
        <v>394</v>
      </c>
      <c r="F1006" s="204">
        <v>80</v>
      </c>
      <c r="G1006" s="204">
        <v>23.3</v>
      </c>
      <c r="H1006" s="591">
        <v>49855</v>
      </c>
      <c r="I1006" s="204">
        <v>201.7</v>
      </c>
      <c r="J1006" s="592">
        <v>50080</v>
      </c>
      <c r="K1006" s="111">
        <v>37</v>
      </c>
      <c r="L1006" s="426"/>
      <c r="M1006" s="310" t="s">
        <v>1020</v>
      </c>
      <c r="N1006" s="120"/>
      <c r="O1006" s="47" t="s">
        <v>1019</v>
      </c>
    </row>
    <row r="1007" spans="1:15" ht="18" customHeight="1" x14ac:dyDescent="0.25">
      <c r="A1007" s="211">
        <v>4</v>
      </c>
      <c r="B1007" s="204" t="s">
        <v>941</v>
      </c>
      <c r="C1007" s="204">
        <v>1</v>
      </c>
      <c r="D1007" s="204">
        <v>22</v>
      </c>
      <c r="E1007" s="204">
        <v>74</v>
      </c>
      <c r="F1007" s="204">
        <v>33</v>
      </c>
      <c r="G1007" s="204">
        <v>5.0999999999999996</v>
      </c>
      <c r="H1007" s="204">
        <v>28905.1</v>
      </c>
      <c r="I1007" s="204">
        <v>186.8</v>
      </c>
      <c r="J1007" s="592">
        <v>29097</v>
      </c>
      <c r="K1007" s="111">
        <v>15</v>
      </c>
      <c r="L1007" s="426" t="s">
        <v>760</v>
      </c>
      <c r="M1007" s="204"/>
      <c r="N1007" s="120"/>
      <c r="O1007" s="245"/>
    </row>
    <row r="1008" spans="1:15" ht="16.5" customHeight="1" x14ac:dyDescent="0.25">
      <c r="A1008" s="211">
        <v>5</v>
      </c>
      <c r="B1008" s="151" t="s">
        <v>942</v>
      </c>
      <c r="C1008" s="204" t="s">
        <v>274</v>
      </c>
      <c r="D1008" s="204">
        <v>4</v>
      </c>
      <c r="E1008" s="204" t="s">
        <v>274</v>
      </c>
      <c r="F1008" s="204">
        <v>4</v>
      </c>
      <c r="G1008" s="204" t="s">
        <v>274</v>
      </c>
      <c r="H1008" s="591">
        <v>1273</v>
      </c>
      <c r="I1008" s="204" t="s">
        <v>274</v>
      </c>
      <c r="J1008" s="592">
        <v>1273</v>
      </c>
      <c r="K1008" s="111">
        <v>4</v>
      </c>
      <c r="L1008" s="426" t="s">
        <v>761</v>
      </c>
      <c r="M1008" s="245"/>
      <c r="N1008" s="120"/>
      <c r="O1008" s="245"/>
    </row>
    <row r="1009" spans="1:15" ht="24" customHeight="1" x14ac:dyDescent="0.2">
      <c r="A1009" s="1096" t="s">
        <v>137</v>
      </c>
      <c r="B1009" s="1134"/>
      <c r="C1009" s="513">
        <v>3</v>
      </c>
      <c r="D1009" s="220">
        <f t="shared" ref="D1009:K1009" si="41">SUM(D1004:D1008)</f>
        <v>155</v>
      </c>
      <c r="E1009" s="220">
        <f t="shared" si="41"/>
        <v>470</v>
      </c>
      <c r="F1009" s="220">
        <f t="shared" si="41"/>
        <v>418</v>
      </c>
      <c r="G1009" s="629">
        <f t="shared" si="41"/>
        <v>30.4</v>
      </c>
      <c r="H1009" s="629">
        <f t="shared" si="41"/>
        <v>199255.15</v>
      </c>
      <c r="I1009" s="629">
        <f t="shared" si="41"/>
        <v>523</v>
      </c>
      <c r="J1009" s="649">
        <f t="shared" si="41"/>
        <v>199808.55</v>
      </c>
      <c r="K1009" s="336">
        <f t="shared" si="41"/>
        <v>133</v>
      </c>
    </row>
    <row r="1010" spans="1:15" ht="9.9499999999999993" customHeight="1" x14ac:dyDescent="0.25">
      <c r="A1010" s="75"/>
      <c r="B1010" s="76"/>
      <c r="C1010" s="76"/>
      <c r="D1010" s="77"/>
      <c r="E1010" s="77"/>
      <c r="F1010" s="77"/>
      <c r="G1010" s="77"/>
      <c r="H1010" s="77"/>
      <c r="I1010" s="77"/>
      <c r="K1010" s="294"/>
    </row>
    <row r="1011" spans="1:15" ht="24" customHeight="1" x14ac:dyDescent="0.3">
      <c r="A1011" s="1170" t="s">
        <v>1316</v>
      </c>
      <c r="B1011" s="1093"/>
      <c r="C1011" s="1093"/>
      <c r="D1011" s="1093"/>
      <c r="E1011" s="1093"/>
      <c r="F1011" s="1093"/>
      <c r="G1011" s="1093"/>
      <c r="H1011" s="1093"/>
      <c r="I1011" s="1093"/>
      <c r="J1011" s="1093"/>
      <c r="K1011" s="312"/>
    </row>
    <row r="1012" spans="1:15" ht="9.9499999999999993" customHeight="1" x14ac:dyDescent="0.25">
      <c r="A1012" s="61"/>
      <c r="K1012" s="130"/>
    </row>
    <row r="1013" spans="1:15" ht="3.75" customHeight="1" x14ac:dyDescent="0.25">
      <c r="A1013" s="59"/>
      <c r="B1013" s="316"/>
      <c r="C1013" s="316"/>
      <c r="D1013" s="316"/>
      <c r="E1013" s="316"/>
      <c r="F1013" s="316"/>
      <c r="G1013" s="316"/>
      <c r="H1013" s="316"/>
      <c r="I1013" s="316"/>
      <c r="J1013" s="316"/>
      <c r="K1013" s="312"/>
    </row>
    <row r="1014" spans="1:15" ht="24" customHeight="1" x14ac:dyDescent="0.25">
      <c r="A1014" s="1103" t="s">
        <v>257</v>
      </c>
      <c r="B1014" s="1104"/>
      <c r="C1014" s="1104"/>
      <c r="D1014" s="1104"/>
      <c r="E1014" s="1104"/>
      <c r="F1014" s="1104"/>
      <c r="G1014" s="1104"/>
      <c r="H1014" s="1104"/>
      <c r="I1014" s="1104"/>
      <c r="K1014" s="312"/>
    </row>
    <row r="1015" spans="1:15" ht="6" customHeight="1" x14ac:dyDescent="0.25">
      <c r="A1015" s="313"/>
      <c r="B1015" s="314"/>
      <c r="C1015" s="314"/>
      <c r="D1015" s="314"/>
      <c r="E1015" s="314"/>
      <c r="F1015" s="314"/>
      <c r="G1015" s="314"/>
      <c r="H1015" s="314"/>
      <c r="I1015" s="314"/>
      <c r="K1015" s="312"/>
    </row>
    <row r="1016" spans="1:15" s="64" customFormat="1" ht="20.25" customHeight="1" x14ac:dyDescent="0.2">
      <c r="A1016" s="204">
        <v>1</v>
      </c>
      <c r="B1016" s="151" t="s">
        <v>1021</v>
      </c>
      <c r="C1016" s="566" t="s">
        <v>274</v>
      </c>
      <c r="D1016" s="566">
        <v>1</v>
      </c>
      <c r="E1016" s="566" t="s">
        <v>274</v>
      </c>
      <c r="F1016" s="566">
        <v>1</v>
      </c>
      <c r="G1016" s="566" t="s">
        <v>274</v>
      </c>
      <c r="H1016" s="616">
        <v>134</v>
      </c>
      <c r="I1016" s="566" t="s">
        <v>274</v>
      </c>
      <c r="J1016" s="752">
        <f>SUM(G1016:I1016)</f>
        <v>134</v>
      </c>
      <c r="K1016" s="50">
        <v>1</v>
      </c>
      <c r="L1016" s="310" t="s">
        <v>758</v>
      </c>
      <c r="M1016" s="205"/>
      <c r="N1016" s="262"/>
      <c r="O1016" s="262"/>
    </row>
    <row r="1017" spans="1:15" ht="19.5" customHeight="1" x14ac:dyDescent="0.2">
      <c r="A1017" s="1096" t="s">
        <v>137</v>
      </c>
      <c r="B1017" s="1096"/>
      <c r="C1017" s="513" t="s">
        <v>274</v>
      </c>
      <c r="D1017" s="513">
        <f t="shared" ref="D1017:J1017" si="42">SUM(D1016:D1016)</f>
        <v>1</v>
      </c>
      <c r="E1017" s="513" t="s">
        <v>274</v>
      </c>
      <c r="F1017" s="513">
        <f t="shared" si="42"/>
        <v>1</v>
      </c>
      <c r="G1017" s="513" t="s">
        <v>274</v>
      </c>
      <c r="H1017" s="514">
        <f t="shared" si="42"/>
        <v>134</v>
      </c>
      <c r="I1017" s="513" t="s">
        <v>274</v>
      </c>
      <c r="J1017" s="639">
        <f t="shared" si="42"/>
        <v>134</v>
      </c>
      <c r="K1017" s="51">
        <f>SUM(K1016)</f>
        <v>1</v>
      </c>
    </row>
    <row r="1018" spans="1:15" ht="6" customHeight="1" x14ac:dyDescent="0.25">
      <c r="K1018" s="70"/>
    </row>
    <row r="1019" spans="1:15" ht="4.5" hidden="1" customHeight="1" x14ac:dyDescent="0.25">
      <c r="A1019" s="61"/>
      <c r="K1019" s="70"/>
    </row>
    <row r="1020" spans="1:15" ht="24" customHeight="1" x14ac:dyDescent="0.3">
      <c r="A1020" s="61"/>
      <c r="B1020" s="1075" t="s">
        <v>262</v>
      </c>
      <c r="C1020" s="1075"/>
      <c r="D1020" s="1095"/>
      <c r="E1020" s="1095"/>
      <c r="F1020" s="1095"/>
      <c r="G1020" s="1095"/>
      <c r="H1020" s="1095"/>
      <c r="I1020" s="1095"/>
      <c r="J1020" s="1095"/>
      <c r="L1020" s="70"/>
    </row>
    <row r="1021" spans="1:15" ht="3" customHeight="1" x14ac:dyDescent="0.25">
      <c r="A1021" s="62"/>
      <c r="B1021" s="34"/>
      <c r="C1021" s="34"/>
      <c r="D1021" s="34"/>
      <c r="E1021" s="34"/>
      <c r="F1021" s="34"/>
      <c r="G1021" s="34"/>
      <c r="H1021" s="34"/>
      <c r="I1021" s="34"/>
      <c r="K1021" s="70"/>
    </row>
    <row r="1022" spans="1:15" ht="6.75" customHeight="1" x14ac:dyDescent="0.2">
      <c r="A1022" s="61"/>
      <c r="J1022" s="1115"/>
      <c r="K1022" s="1098"/>
    </row>
    <row r="1023" spans="1:15" ht="24" customHeight="1" x14ac:dyDescent="0.2">
      <c r="A1023" s="1103" t="s">
        <v>172</v>
      </c>
      <c r="B1023" s="1104"/>
      <c r="C1023" s="1104"/>
      <c r="D1023" s="1104"/>
      <c r="E1023" s="1104"/>
      <c r="F1023" s="1104"/>
      <c r="G1023" s="1104"/>
      <c r="H1023" s="1104"/>
      <c r="I1023" s="1104"/>
      <c r="J1023" s="1095"/>
      <c r="K1023" s="1099"/>
    </row>
    <row r="1024" spans="1:15" ht="5.25" customHeight="1" x14ac:dyDescent="0.2">
      <c r="A1024" s="321"/>
      <c r="B1024" s="260"/>
      <c r="C1024" s="260"/>
      <c r="D1024" s="260"/>
      <c r="E1024" s="260"/>
      <c r="F1024" s="260"/>
      <c r="G1024" s="260"/>
      <c r="H1024" s="260"/>
      <c r="I1024" s="260"/>
      <c r="J1024" s="1116"/>
      <c r="K1024" s="1100"/>
    </row>
    <row r="1025" spans="1:15" ht="33.75" customHeight="1" x14ac:dyDescent="0.2">
      <c r="A1025" s="204">
        <v>1</v>
      </c>
      <c r="B1025" s="204" t="s">
        <v>409</v>
      </c>
      <c r="C1025" s="338" t="s">
        <v>274</v>
      </c>
      <c r="D1025" s="338">
        <v>3</v>
      </c>
      <c r="E1025" s="338" t="s">
        <v>274</v>
      </c>
      <c r="F1025" s="338">
        <v>4</v>
      </c>
      <c r="G1025" s="473" t="s">
        <v>274</v>
      </c>
      <c r="H1025" s="473">
        <v>48</v>
      </c>
      <c r="I1025" s="473">
        <v>16</v>
      </c>
      <c r="J1025" s="473">
        <f>I1025+H1025</f>
        <v>64</v>
      </c>
      <c r="K1025" s="181">
        <v>3</v>
      </c>
      <c r="L1025" s="181"/>
      <c r="M1025" s="310" t="s">
        <v>410</v>
      </c>
      <c r="N1025" s="162"/>
      <c r="O1025" s="163"/>
    </row>
    <row r="1026" spans="1:15" ht="19.5" customHeight="1" x14ac:dyDescent="0.2">
      <c r="A1026" s="180"/>
      <c r="B1026" s="474" t="s">
        <v>101</v>
      </c>
      <c r="C1026" s="475" t="s">
        <v>274</v>
      </c>
      <c r="D1026" s="476">
        <f>SUM(D1025)</f>
        <v>3</v>
      </c>
      <c r="E1026" s="477" t="s">
        <v>274</v>
      </c>
      <c r="F1026" s="476">
        <f>SUM(F1025)</f>
        <v>4</v>
      </c>
      <c r="G1026" s="478" t="s">
        <v>274</v>
      </c>
      <c r="H1026" s="479">
        <f>SUM(H1025)</f>
        <v>48</v>
      </c>
      <c r="I1026" s="479">
        <f>SUM(I1025)</f>
        <v>16</v>
      </c>
      <c r="J1026" s="479">
        <f>SUM(J1025)</f>
        <v>64</v>
      </c>
      <c r="K1026" s="476">
        <f>SUM(K1025)</f>
        <v>3</v>
      </c>
      <c r="L1026" s="427"/>
      <c r="M1026" s="180"/>
      <c r="N1026" s="180"/>
      <c r="O1026" s="191"/>
    </row>
    <row r="1027" spans="1:15" ht="6" customHeight="1" x14ac:dyDescent="0.25">
      <c r="A1027" s="81"/>
      <c r="B1027" s="82"/>
      <c r="C1027" s="82"/>
      <c r="D1027" s="83"/>
      <c r="E1027" s="83"/>
      <c r="F1027" s="83"/>
      <c r="G1027" s="83"/>
      <c r="H1027" s="83"/>
      <c r="I1027" s="83"/>
      <c r="J1027" s="316"/>
      <c r="K1027" s="312"/>
    </row>
    <row r="1028" spans="1:15" ht="24" customHeight="1" x14ac:dyDescent="0.25">
      <c r="A1028" s="1103" t="s">
        <v>205</v>
      </c>
      <c r="B1028" s="1104"/>
      <c r="C1028" s="1104"/>
      <c r="D1028" s="1104"/>
      <c r="E1028" s="1104"/>
      <c r="F1028" s="1104"/>
      <c r="G1028" s="1104"/>
      <c r="H1028" s="1104"/>
      <c r="I1028" s="1104"/>
      <c r="K1028" s="312"/>
    </row>
    <row r="1029" spans="1:15" ht="5.25" customHeight="1" x14ac:dyDescent="0.25">
      <c r="A1029" s="321"/>
      <c r="B1029" s="260"/>
      <c r="C1029" s="260"/>
      <c r="D1029" s="260"/>
      <c r="E1029" s="260"/>
      <c r="F1029" s="260"/>
      <c r="G1029" s="260"/>
      <c r="H1029" s="260"/>
      <c r="I1029" s="260"/>
      <c r="J1029" s="34"/>
      <c r="K1029" s="312"/>
    </row>
    <row r="1030" spans="1:15" ht="93" customHeight="1" x14ac:dyDescent="0.2">
      <c r="A1030" s="204">
        <v>1</v>
      </c>
      <c r="B1030" s="204" t="s">
        <v>1076</v>
      </c>
      <c r="C1030" s="204" t="s">
        <v>274</v>
      </c>
      <c r="D1030" s="204" t="s">
        <v>274</v>
      </c>
      <c r="E1030" s="204" t="s">
        <v>274</v>
      </c>
      <c r="F1030" s="204">
        <v>1</v>
      </c>
      <c r="G1030" s="473" t="s">
        <v>274</v>
      </c>
      <c r="H1030" s="473">
        <v>47.59</v>
      </c>
      <c r="I1030" s="473" t="s">
        <v>274</v>
      </c>
      <c r="J1030" s="473">
        <f>SUM(H1030:I1030)</f>
        <v>47.59</v>
      </c>
      <c r="K1030" s="204">
        <v>1</v>
      </c>
      <c r="L1030" s="177"/>
      <c r="M1030" s="310" t="s">
        <v>1077</v>
      </c>
      <c r="N1030" s="192"/>
      <c r="O1030" s="193"/>
    </row>
    <row r="1031" spans="1:15" ht="32.25" customHeight="1" x14ac:dyDescent="0.2">
      <c r="A1031" s="204">
        <v>2</v>
      </c>
      <c r="B1031" s="151" t="s">
        <v>113</v>
      </c>
      <c r="C1031" s="204" t="s">
        <v>274</v>
      </c>
      <c r="D1031" s="204">
        <v>1</v>
      </c>
      <c r="E1031" s="204">
        <v>2683</v>
      </c>
      <c r="F1031" s="204">
        <v>22</v>
      </c>
      <c r="G1031" s="473">
        <v>322</v>
      </c>
      <c r="H1031" s="473">
        <v>77</v>
      </c>
      <c r="I1031" s="473">
        <v>474</v>
      </c>
      <c r="J1031" s="473">
        <v>873</v>
      </c>
      <c r="K1031" s="204">
        <v>1</v>
      </c>
      <c r="L1031" s="310" t="s">
        <v>436</v>
      </c>
      <c r="M1031" s="310"/>
      <c r="N1031" s="192"/>
      <c r="O1031" s="193"/>
    </row>
    <row r="1032" spans="1:15" ht="26.25" customHeight="1" x14ac:dyDescent="0.2">
      <c r="A1032" s="139"/>
      <c r="B1032" s="550" t="s">
        <v>101</v>
      </c>
      <c r="C1032" s="139" t="s">
        <v>274</v>
      </c>
      <c r="D1032" s="139">
        <f t="shared" ref="D1032:K1032" si="43">SUM(D1030:D1031)</f>
        <v>1</v>
      </c>
      <c r="E1032" s="139">
        <f t="shared" si="43"/>
        <v>2683</v>
      </c>
      <c r="F1032" s="139">
        <f t="shared" si="43"/>
        <v>23</v>
      </c>
      <c r="G1032" s="547">
        <f t="shared" si="43"/>
        <v>322</v>
      </c>
      <c r="H1032" s="547">
        <f t="shared" si="43"/>
        <v>124.59</v>
      </c>
      <c r="I1032" s="547">
        <f t="shared" si="43"/>
        <v>474</v>
      </c>
      <c r="J1032" s="547">
        <f t="shared" si="43"/>
        <v>920.59</v>
      </c>
      <c r="K1032" s="139">
        <f t="shared" si="43"/>
        <v>2</v>
      </c>
      <c r="L1032" s="194"/>
      <c r="M1032" s="194"/>
      <c r="N1032" s="194"/>
      <c r="O1032" s="167"/>
    </row>
    <row r="1033" spans="1:15" ht="4.5" customHeight="1" x14ac:dyDescent="0.25">
      <c r="A1033" s="75"/>
      <c r="B1033" s="76"/>
      <c r="C1033" s="76"/>
      <c r="D1033" s="77"/>
      <c r="E1033" s="77"/>
      <c r="F1033" s="77"/>
      <c r="G1033" s="77"/>
      <c r="H1033" s="77"/>
      <c r="I1033" s="77"/>
      <c r="K1033" s="312"/>
    </row>
    <row r="1034" spans="1:15" ht="24" customHeight="1" x14ac:dyDescent="0.25">
      <c r="A1034" s="1103" t="s">
        <v>175</v>
      </c>
      <c r="B1034" s="1104"/>
      <c r="C1034" s="1104"/>
      <c r="D1034" s="1104"/>
      <c r="E1034" s="1104"/>
      <c r="F1034" s="1104"/>
      <c r="G1034" s="1104"/>
      <c r="H1034" s="1104"/>
      <c r="I1034" s="1104"/>
      <c r="K1034" s="312"/>
    </row>
    <row r="1035" spans="1:15" ht="6" customHeight="1" x14ac:dyDescent="0.25">
      <c r="A1035" s="313"/>
      <c r="B1035" s="314"/>
      <c r="C1035" s="314"/>
      <c r="D1035" s="314"/>
      <c r="E1035" s="314"/>
      <c r="F1035" s="314"/>
      <c r="G1035" s="314"/>
      <c r="H1035" s="314"/>
      <c r="I1035" s="314"/>
      <c r="K1035" s="312"/>
    </row>
    <row r="1036" spans="1:15" ht="44.25" customHeight="1" x14ac:dyDescent="0.25">
      <c r="A1036" s="204">
        <v>1</v>
      </c>
      <c r="B1036" s="468" t="s">
        <v>1333</v>
      </c>
      <c r="C1036" s="204">
        <v>2</v>
      </c>
      <c r="D1036" s="338" t="s">
        <v>274</v>
      </c>
      <c r="E1036" s="338" t="s">
        <v>274</v>
      </c>
      <c r="F1036" s="338" t="s">
        <v>274</v>
      </c>
      <c r="G1036" s="338" t="s">
        <v>274</v>
      </c>
      <c r="H1036" s="338" t="s">
        <v>274</v>
      </c>
      <c r="I1036" s="204">
        <v>0.22600000000000001</v>
      </c>
      <c r="J1036" s="204">
        <v>0.22600000000000001</v>
      </c>
      <c r="K1036" s="111">
        <v>2</v>
      </c>
      <c r="L1036" s="310"/>
      <c r="M1036" s="310" t="s">
        <v>929</v>
      </c>
      <c r="N1036" s="310"/>
      <c r="O1036" s="150"/>
    </row>
    <row r="1037" spans="1:15" ht="15.75" customHeight="1" x14ac:dyDescent="0.25">
      <c r="A1037" s="204">
        <v>2</v>
      </c>
      <c r="B1037" s="561" t="s">
        <v>950</v>
      </c>
      <c r="C1037" s="338" t="s">
        <v>274</v>
      </c>
      <c r="D1037" s="204">
        <v>1</v>
      </c>
      <c r="E1037" s="338" t="s">
        <v>274</v>
      </c>
      <c r="F1037" s="338" t="s">
        <v>274</v>
      </c>
      <c r="G1037" s="338" t="s">
        <v>274</v>
      </c>
      <c r="H1037" s="338" t="s">
        <v>274</v>
      </c>
      <c r="I1037" s="575">
        <v>5.6</v>
      </c>
      <c r="J1037" s="576">
        <f>SUM(G1037:I1037)</f>
        <v>5.6</v>
      </c>
      <c r="K1037" s="111">
        <v>1</v>
      </c>
      <c r="L1037" s="310" t="s">
        <v>778</v>
      </c>
      <c r="M1037" s="350"/>
      <c r="N1037" s="310"/>
      <c r="O1037" s="150"/>
    </row>
    <row r="1038" spans="1:15" ht="17.25" customHeight="1" x14ac:dyDescent="0.2">
      <c r="A1038" s="204">
        <v>3</v>
      </c>
      <c r="B1038" s="561" t="s">
        <v>952</v>
      </c>
      <c r="C1038" s="204">
        <v>1</v>
      </c>
      <c r="D1038" s="338" t="s">
        <v>274</v>
      </c>
      <c r="E1038" s="338" t="s">
        <v>274</v>
      </c>
      <c r="F1038" s="204">
        <v>1</v>
      </c>
      <c r="G1038" s="338" t="s">
        <v>274</v>
      </c>
      <c r="H1038" s="575">
        <v>0.01</v>
      </c>
      <c r="I1038" s="575">
        <v>1.22</v>
      </c>
      <c r="J1038" s="576">
        <f>SUM(G1038:I1038)</f>
        <v>1.23</v>
      </c>
      <c r="K1038" s="111">
        <v>1</v>
      </c>
      <c r="L1038" s="310" t="s">
        <v>779</v>
      </c>
      <c r="M1038" s="350"/>
      <c r="N1038" s="310"/>
      <c r="O1038" s="204"/>
    </row>
    <row r="1039" spans="1:15" ht="19.5" customHeight="1" x14ac:dyDescent="0.2">
      <c r="A1039" s="1096" t="s">
        <v>137</v>
      </c>
      <c r="B1039" s="1096"/>
      <c r="C1039" s="513">
        <v>3</v>
      </c>
      <c r="D1039" s="513">
        <f>SUM(D1036:D1038)</f>
        <v>1</v>
      </c>
      <c r="E1039" s="577" t="s">
        <v>274</v>
      </c>
      <c r="F1039" s="513">
        <v>1</v>
      </c>
      <c r="G1039" s="577" t="s">
        <v>274</v>
      </c>
      <c r="H1039" s="514">
        <v>0.01</v>
      </c>
      <c r="I1039" s="514">
        <f>SUM(I1036:I1038)</f>
        <v>7.0459999999999994</v>
      </c>
      <c r="J1039" s="563">
        <f>SUM(J1036:J1038)</f>
        <v>7.0559999999999992</v>
      </c>
      <c r="K1039" s="51">
        <f>SUM(K1036:K1038)</f>
        <v>4</v>
      </c>
    </row>
    <row r="1040" spans="1:15" ht="6" customHeight="1" x14ac:dyDescent="0.3">
      <c r="A1040" s="75"/>
      <c r="B1040" s="76"/>
      <c r="C1040" s="76"/>
      <c r="D1040" s="77"/>
      <c r="E1040" s="77"/>
      <c r="F1040" s="77"/>
      <c r="G1040" s="78"/>
      <c r="H1040" s="78"/>
      <c r="I1040" s="78"/>
      <c r="J1040" s="36"/>
      <c r="K1040" s="312"/>
    </row>
    <row r="1041" spans="1:15" ht="24" customHeight="1" x14ac:dyDescent="0.3">
      <c r="A1041" s="61"/>
      <c r="B1041" s="1113" t="s">
        <v>780</v>
      </c>
      <c r="C1041" s="1113"/>
      <c r="D1041" s="1092"/>
      <c r="E1041" s="1092"/>
      <c r="F1041" s="1092"/>
      <c r="G1041" s="1092"/>
      <c r="H1041" s="1092"/>
      <c r="I1041" s="1092"/>
      <c r="J1041" s="1092"/>
      <c r="K1041" s="312"/>
    </row>
    <row r="1042" spans="1:15" ht="6" customHeight="1" x14ac:dyDescent="0.25">
      <c r="A1042" s="61"/>
      <c r="K1042" s="312"/>
    </row>
    <row r="1043" spans="1:15" ht="44.25" customHeight="1" x14ac:dyDescent="0.2">
      <c r="A1043" s="111">
        <v>1</v>
      </c>
      <c r="B1043" s="204" t="s">
        <v>1240</v>
      </c>
      <c r="C1043" s="338" t="s">
        <v>274</v>
      </c>
      <c r="D1043" s="338">
        <v>1</v>
      </c>
      <c r="E1043" s="338" t="s">
        <v>274</v>
      </c>
      <c r="F1043" s="338" t="s">
        <v>274</v>
      </c>
      <c r="G1043" s="338" t="s">
        <v>274</v>
      </c>
      <c r="H1043" s="338" t="s">
        <v>274</v>
      </c>
      <c r="I1043" s="204">
        <v>0.23</v>
      </c>
      <c r="J1043" s="576">
        <f>SUM(G1043:I1043)</f>
        <v>0.23</v>
      </c>
      <c r="K1043" s="111">
        <v>1</v>
      </c>
      <c r="L1043" s="428"/>
      <c r="M1043" s="310" t="s">
        <v>1239</v>
      </c>
      <c r="N1043" s="245" t="s">
        <v>1080</v>
      </c>
      <c r="O1043" s="57"/>
    </row>
    <row r="1044" spans="1:15" ht="18.75" customHeight="1" x14ac:dyDescent="0.3">
      <c r="A1044" s="1096" t="s">
        <v>137</v>
      </c>
      <c r="B1044" s="1096"/>
      <c r="C1044" s="477" t="s">
        <v>274</v>
      </c>
      <c r="D1044" s="513">
        <f>SUM(D1043:D1043)</f>
        <v>1</v>
      </c>
      <c r="E1044" s="577" t="s">
        <v>274</v>
      </c>
      <c r="F1044" s="475" t="s">
        <v>274</v>
      </c>
      <c r="G1044" s="577" t="s">
        <v>274</v>
      </c>
      <c r="H1044" s="475" t="s">
        <v>274</v>
      </c>
      <c r="I1044" s="514">
        <f>SUM(I1043:I1043)</f>
        <v>0.23</v>
      </c>
      <c r="J1044" s="639">
        <f>SUM(J1043:J1043)</f>
        <v>0.23</v>
      </c>
      <c r="K1044" s="51">
        <f>SUM(K1043:K1043)</f>
        <v>1</v>
      </c>
      <c r="L1044" s="206"/>
    </row>
    <row r="1045" spans="1:15" ht="3.75" customHeight="1" x14ac:dyDescent="0.25">
      <c r="A1045" s="61"/>
      <c r="K1045" s="312"/>
    </row>
    <row r="1046" spans="1:15" ht="24" customHeight="1" x14ac:dyDescent="0.25">
      <c r="A1046" s="1103" t="s">
        <v>260</v>
      </c>
      <c r="B1046" s="1104"/>
      <c r="C1046" s="1104"/>
      <c r="D1046" s="1104"/>
      <c r="E1046" s="1104"/>
      <c r="F1046" s="1104"/>
      <c r="G1046" s="1104"/>
      <c r="H1046" s="1104"/>
      <c r="I1046" s="1104"/>
      <c r="K1046" s="312"/>
    </row>
    <row r="1047" spans="1:15" ht="6" customHeight="1" x14ac:dyDescent="0.25">
      <c r="A1047" s="321"/>
      <c r="B1047" s="314"/>
      <c r="C1047" s="314"/>
      <c r="D1047" s="314"/>
      <c r="E1047" s="314"/>
      <c r="F1047" s="314"/>
      <c r="G1047" s="314"/>
      <c r="H1047" s="314"/>
      <c r="I1047" s="314"/>
      <c r="K1047" s="312"/>
    </row>
    <row r="1048" spans="1:15" ht="46.5" customHeight="1" x14ac:dyDescent="0.2">
      <c r="A1048" s="595">
        <v>1</v>
      </c>
      <c r="B1048" s="204" t="s">
        <v>810</v>
      </c>
      <c r="C1048" s="338" t="s">
        <v>274</v>
      </c>
      <c r="D1048" s="204">
        <v>44</v>
      </c>
      <c r="E1048" s="204">
        <v>464</v>
      </c>
      <c r="F1048" s="204">
        <v>52</v>
      </c>
      <c r="G1048" s="575">
        <v>108.28</v>
      </c>
      <c r="H1048" s="332">
        <v>917</v>
      </c>
      <c r="I1048" s="332">
        <v>8</v>
      </c>
      <c r="J1048" s="485">
        <f>SUM(G1048:I1048)</f>
        <v>1033.28</v>
      </c>
      <c r="K1048" s="338">
        <v>4</v>
      </c>
      <c r="L1048" s="310" t="s">
        <v>830</v>
      </c>
      <c r="M1048" s="47" t="s">
        <v>1030</v>
      </c>
      <c r="N1048" s="310"/>
      <c r="O1048" s="310"/>
    </row>
    <row r="1049" spans="1:15" ht="59.25" customHeight="1" x14ac:dyDescent="0.2">
      <c r="A1049" s="157">
        <v>2</v>
      </c>
      <c r="B1049" s="204" t="s">
        <v>827</v>
      </c>
      <c r="C1049" s="338" t="s">
        <v>274</v>
      </c>
      <c r="D1049" s="204">
        <v>14</v>
      </c>
      <c r="E1049" s="204">
        <v>382</v>
      </c>
      <c r="F1049" s="204">
        <v>137</v>
      </c>
      <c r="G1049" s="575">
        <v>57.6</v>
      </c>
      <c r="H1049" s="332">
        <v>850.08900000000006</v>
      </c>
      <c r="I1049" s="332">
        <v>63.2</v>
      </c>
      <c r="J1049" s="485">
        <f>SUM(G1049:I1049)</f>
        <v>970.88900000000012</v>
      </c>
      <c r="K1049" s="482">
        <v>2</v>
      </c>
      <c r="L1049" s="310"/>
      <c r="M1049" s="47" t="s">
        <v>1031</v>
      </c>
      <c r="N1049" s="310"/>
      <c r="O1049" s="310"/>
    </row>
    <row r="1050" spans="1:15" ht="135" customHeight="1" x14ac:dyDescent="0.2">
      <c r="A1050" s="157">
        <v>3</v>
      </c>
      <c r="B1050" s="204" t="s">
        <v>829</v>
      </c>
      <c r="C1050" s="338">
        <v>1</v>
      </c>
      <c r="D1050" s="204">
        <v>65</v>
      </c>
      <c r="E1050" s="204">
        <v>434</v>
      </c>
      <c r="F1050" s="204">
        <v>66</v>
      </c>
      <c r="G1050" s="575">
        <v>33.270000000000003</v>
      </c>
      <c r="H1050" s="332">
        <v>4815.3130000000001</v>
      </c>
      <c r="I1050" s="332">
        <v>829.38699999999994</v>
      </c>
      <c r="J1050" s="485">
        <f>SUM(G1050:I1050)</f>
        <v>5677.97</v>
      </c>
      <c r="K1050" s="482">
        <v>9</v>
      </c>
      <c r="L1050" s="310"/>
      <c r="M1050" s="47" t="s">
        <v>1032</v>
      </c>
      <c r="N1050" s="310"/>
      <c r="O1050" s="310"/>
    </row>
    <row r="1051" spans="1:15" ht="153" customHeight="1" x14ac:dyDescent="0.25">
      <c r="A1051" s="595">
        <v>4</v>
      </c>
      <c r="B1051" s="204" t="s">
        <v>828</v>
      </c>
      <c r="C1051" s="338">
        <v>1</v>
      </c>
      <c r="D1051" s="204">
        <v>198</v>
      </c>
      <c r="E1051" s="204">
        <v>2089</v>
      </c>
      <c r="F1051" s="204">
        <v>248</v>
      </c>
      <c r="G1051" s="575">
        <v>220.6</v>
      </c>
      <c r="H1051" s="332">
        <v>701.524</v>
      </c>
      <c r="I1051" s="332">
        <v>81.899199999999993</v>
      </c>
      <c r="J1051" s="485">
        <f>SUM(G1051:I1051)</f>
        <v>1004.0232</v>
      </c>
      <c r="K1051" s="482">
        <v>9</v>
      </c>
      <c r="L1051" s="310" t="s">
        <v>831</v>
      </c>
      <c r="M1051" s="47" t="s">
        <v>1033</v>
      </c>
      <c r="N1051" s="310"/>
      <c r="O1051" s="187"/>
    </row>
    <row r="1052" spans="1:15" ht="96" customHeight="1" x14ac:dyDescent="0.2">
      <c r="A1052" s="595">
        <v>5</v>
      </c>
      <c r="B1052" s="204" t="s">
        <v>832</v>
      </c>
      <c r="C1052" s="338">
        <v>1</v>
      </c>
      <c r="D1052" s="204">
        <v>182</v>
      </c>
      <c r="E1052" s="204">
        <v>2318</v>
      </c>
      <c r="F1052" s="204">
        <v>75</v>
      </c>
      <c r="G1052" s="596">
        <v>14.4</v>
      </c>
      <c r="H1052" s="506">
        <v>73.349999999999994</v>
      </c>
      <c r="I1052" s="506">
        <v>86.487700000000004</v>
      </c>
      <c r="J1052" s="485">
        <f>SUM(G1052:I1052)</f>
        <v>174.23770000000002</v>
      </c>
      <c r="K1052" s="482">
        <v>42</v>
      </c>
      <c r="L1052" s="310" t="s">
        <v>1255</v>
      </c>
      <c r="M1052" s="310" t="s">
        <v>1034</v>
      </c>
      <c r="N1052" s="310"/>
      <c r="O1052" s="133"/>
    </row>
    <row r="1053" spans="1:15" ht="23.25" customHeight="1" x14ac:dyDescent="0.2">
      <c r="A1053" s="1101" t="s">
        <v>137</v>
      </c>
      <c r="B1053" s="1102"/>
      <c r="C1053" s="407">
        <v>3</v>
      </c>
      <c r="D1053" s="407">
        <f t="shared" ref="D1053:I1053" si="44">SUM(D1048:D1052)</f>
        <v>503</v>
      </c>
      <c r="E1053" s="407">
        <f t="shared" si="44"/>
        <v>5687</v>
      </c>
      <c r="F1053" s="407">
        <f t="shared" si="44"/>
        <v>578</v>
      </c>
      <c r="G1053" s="424">
        <f t="shared" si="44"/>
        <v>434.15</v>
      </c>
      <c r="H1053" s="424">
        <f t="shared" si="44"/>
        <v>7357.2760000000007</v>
      </c>
      <c r="I1053" s="429">
        <f t="shared" si="44"/>
        <v>1068.9739</v>
      </c>
      <c r="J1053" s="425">
        <f>SUM(J1048:J1052)</f>
        <v>8860.3999000000003</v>
      </c>
      <c r="K1053" s="331">
        <f>SUM(K1048:K1052)</f>
        <v>66</v>
      </c>
    </row>
    <row r="1054" spans="1:15" ht="3.75" customHeight="1" x14ac:dyDescent="0.25">
      <c r="A1054" s="59"/>
      <c r="B1054" s="316"/>
      <c r="C1054" s="316"/>
      <c r="D1054" s="316"/>
      <c r="E1054" s="316"/>
      <c r="F1054" s="316"/>
      <c r="G1054" s="316"/>
      <c r="H1054" s="316"/>
      <c r="I1054" s="316"/>
      <c r="J1054" s="316"/>
      <c r="K1054" s="70"/>
    </row>
    <row r="1055" spans="1:15" ht="24" customHeight="1" x14ac:dyDescent="0.25">
      <c r="A1055" s="1103" t="s">
        <v>263</v>
      </c>
      <c r="B1055" s="1104"/>
      <c r="C1055" s="1104"/>
      <c r="D1055" s="1104"/>
      <c r="E1055" s="1104"/>
      <c r="F1055" s="1104"/>
      <c r="G1055" s="1104"/>
      <c r="H1055" s="1104"/>
      <c r="I1055" s="1104"/>
      <c r="K1055" s="312"/>
    </row>
    <row r="1056" spans="1:15" ht="4.5" customHeight="1" x14ac:dyDescent="0.25">
      <c r="A1056" s="157"/>
      <c r="B1056" s="370"/>
      <c r="C1056" s="370"/>
      <c r="D1056" s="371"/>
      <c r="E1056" s="371"/>
      <c r="F1056" s="371"/>
      <c r="G1056" s="371"/>
      <c r="H1056" s="371"/>
      <c r="I1056" s="371"/>
      <c r="J1056" s="34"/>
      <c r="K1056" s="312"/>
    </row>
    <row r="1057" spans="1:15" ht="48" customHeight="1" x14ac:dyDescent="0.2">
      <c r="A1057" s="204">
        <v>1</v>
      </c>
      <c r="B1057" s="151" t="s">
        <v>1195</v>
      </c>
      <c r="C1057" s="576" t="s">
        <v>274</v>
      </c>
      <c r="D1057" s="482">
        <v>19</v>
      </c>
      <c r="E1057" s="482">
        <v>807</v>
      </c>
      <c r="F1057" s="482">
        <v>20</v>
      </c>
      <c r="G1057" s="576">
        <v>54.323</v>
      </c>
      <c r="H1057" s="576">
        <v>52.21</v>
      </c>
      <c r="I1057" s="575">
        <v>0</v>
      </c>
      <c r="J1057" s="575">
        <v>106.53299999999999</v>
      </c>
      <c r="K1057" s="1126">
        <v>1</v>
      </c>
      <c r="L1057" s="1286" t="s">
        <v>1197</v>
      </c>
      <c r="M1057" s="1195"/>
      <c r="N1057" s="121"/>
      <c r="O1057" s="1195"/>
    </row>
    <row r="1058" spans="1:15" ht="123.75" customHeight="1" x14ac:dyDescent="0.2">
      <c r="A1058" s="111">
        <v>2</v>
      </c>
      <c r="B1058" s="151" t="s">
        <v>1178</v>
      </c>
      <c r="C1058" s="576" t="s">
        <v>274</v>
      </c>
      <c r="D1058" s="482">
        <v>136</v>
      </c>
      <c r="E1058" s="482">
        <v>7935</v>
      </c>
      <c r="F1058" s="482">
        <v>44</v>
      </c>
      <c r="G1058" s="576">
        <v>91.94</v>
      </c>
      <c r="H1058" s="576">
        <v>154.13999999999999</v>
      </c>
      <c r="I1058" s="576">
        <v>0.87</v>
      </c>
      <c r="J1058" s="575">
        <f>SUM(G1058:I1058)</f>
        <v>246.95</v>
      </c>
      <c r="K1058" s="1126"/>
      <c r="L1058" s="1287"/>
      <c r="M1058" s="1195"/>
      <c r="N1058" s="121" t="s">
        <v>1196</v>
      </c>
      <c r="O1058" s="1195"/>
    </row>
    <row r="1059" spans="1:15" ht="75" customHeight="1" x14ac:dyDescent="0.2">
      <c r="A1059" s="204">
        <v>3</v>
      </c>
      <c r="B1059" s="151" t="s">
        <v>1180</v>
      </c>
      <c r="C1059" s="576" t="s">
        <v>274</v>
      </c>
      <c r="D1059" s="338">
        <v>38</v>
      </c>
      <c r="E1059" s="338">
        <v>390</v>
      </c>
      <c r="F1059" s="338">
        <v>47</v>
      </c>
      <c r="G1059" s="575">
        <v>3.96</v>
      </c>
      <c r="H1059" s="575">
        <v>34.18</v>
      </c>
      <c r="I1059" s="576">
        <v>3.01</v>
      </c>
      <c r="J1059" s="575">
        <v>41.150000000000006</v>
      </c>
      <c r="K1059" s="1126"/>
      <c r="L1059" s="1287"/>
      <c r="M1059" s="1195"/>
      <c r="N1059" s="121"/>
      <c r="O1059" s="1195"/>
    </row>
    <row r="1060" spans="1:15" ht="76.5" customHeight="1" x14ac:dyDescent="0.2">
      <c r="A1060" s="111">
        <v>4</v>
      </c>
      <c r="B1060" s="151" t="s">
        <v>1194</v>
      </c>
      <c r="C1060" s="576" t="s">
        <v>274</v>
      </c>
      <c r="D1060" s="482">
        <v>1</v>
      </c>
      <c r="E1060" s="576" t="s">
        <v>274</v>
      </c>
      <c r="F1060" s="482">
        <v>2</v>
      </c>
      <c r="G1060" s="576" t="s">
        <v>274</v>
      </c>
      <c r="H1060" s="576">
        <v>1.2</v>
      </c>
      <c r="I1060" s="576">
        <v>2.9000000000000004</v>
      </c>
      <c r="J1060" s="576">
        <v>4.0999999999999996</v>
      </c>
      <c r="K1060" s="1126"/>
      <c r="L1060" s="1288"/>
      <c r="M1060" s="1195"/>
      <c r="N1060" s="121"/>
      <c r="O1060" s="1195"/>
    </row>
    <row r="1061" spans="1:15" ht="18" customHeight="1" x14ac:dyDescent="0.25">
      <c r="A1061" s="1160" t="s">
        <v>101</v>
      </c>
      <c r="B1061" s="1161"/>
      <c r="C1061" s="601" t="s">
        <v>274</v>
      </c>
      <c r="D1061" s="477">
        <f t="shared" ref="D1061:J1061" si="45">SUM(D1057:D1060)</f>
        <v>194</v>
      </c>
      <c r="E1061" s="477">
        <f t="shared" si="45"/>
        <v>9132</v>
      </c>
      <c r="F1061" s="477">
        <f t="shared" si="45"/>
        <v>113</v>
      </c>
      <c r="G1061" s="602">
        <f t="shared" si="45"/>
        <v>150.22300000000001</v>
      </c>
      <c r="H1061" s="602">
        <f t="shared" si="45"/>
        <v>241.73</v>
      </c>
      <c r="I1061" s="602">
        <f t="shared" si="45"/>
        <v>6.78</v>
      </c>
      <c r="J1061" s="602">
        <f t="shared" si="45"/>
        <v>398.73299999999995</v>
      </c>
      <c r="K1061" s="418">
        <v>1</v>
      </c>
      <c r="L1061" s="430"/>
      <c r="M1061" s="318"/>
      <c r="N1061" s="230"/>
      <c r="O1061" s="230"/>
    </row>
    <row r="1062" spans="1:15" ht="4.5" customHeight="1" x14ac:dyDescent="0.25">
      <c r="A1062" s="59"/>
      <c r="B1062" s="316"/>
      <c r="C1062" s="316"/>
      <c r="D1062" s="316"/>
      <c r="E1062" s="316"/>
      <c r="F1062" s="316"/>
      <c r="G1062" s="316"/>
      <c r="H1062" s="316"/>
      <c r="I1062" s="316"/>
      <c r="J1062" s="316"/>
      <c r="K1062" s="312"/>
    </row>
    <row r="1063" spans="1:15" ht="24" customHeight="1" x14ac:dyDescent="0.25">
      <c r="A1063" s="1103" t="s">
        <v>236</v>
      </c>
      <c r="B1063" s="1104"/>
      <c r="C1063" s="1104"/>
      <c r="D1063" s="1104"/>
      <c r="E1063" s="1104"/>
      <c r="F1063" s="1104"/>
      <c r="G1063" s="1104"/>
      <c r="H1063" s="1104"/>
      <c r="I1063" s="1104"/>
      <c r="K1063" s="312"/>
    </row>
    <row r="1064" spans="1:15" ht="3.75" customHeight="1" x14ac:dyDescent="0.25">
      <c r="A1064" s="313"/>
      <c r="B1064" s="314"/>
      <c r="C1064" s="314"/>
      <c r="D1064" s="314"/>
      <c r="E1064" s="314"/>
      <c r="F1064" s="314"/>
      <c r="G1064" s="314"/>
      <c r="H1064" s="314"/>
      <c r="I1064" s="314"/>
      <c r="K1064" s="312"/>
    </row>
    <row r="1065" spans="1:15" ht="33" customHeight="1" x14ac:dyDescent="0.25">
      <c r="A1065" s="566">
        <v>1</v>
      </c>
      <c r="B1065" s="204" t="s">
        <v>853</v>
      </c>
      <c r="C1065" s="338" t="s">
        <v>274</v>
      </c>
      <c r="D1065" s="338">
        <v>1</v>
      </c>
      <c r="E1065" s="338" t="s">
        <v>274</v>
      </c>
      <c r="F1065" s="111" t="s">
        <v>274</v>
      </c>
      <c r="G1065" s="338" t="s">
        <v>274</v>
      </c>
      <c r="H1065" s="576" t="s">
        <v>274</v>
      </c>
      <c r="I1065" s="204">
        <v>0.01</v>
      </c>
      <c r="J1065" s="612">
        <v>0.01</v>
      </c>
      <c r="K1065" s="111">
        <v>1</v>
      </c>
      <c r="L1065" s="310"/>
      <c r="M1065" s="204" t="s">
        <v>854</v>
      </c>
      <c r="N1065" s="310"/>
      <c r="O1065" s="150"/>
    </row>
    <row r="1066" spans="1:15" ht="30" customHeight="1" x14ac:dyDescent="0.25">
      <c r="A1066" s="569">
        <v>2</v>
      </c>
      <c r="B1066" s="204" t="s">
        <v>842</v>
      </c>
      <c r="C1066" s="338" t="s">
        <v>274</v>
      </c>
      <c r="D1066" s="338">
        <v>2</v>
      </c>
      <c r="E1066" s="338" t="s">
        <v>274</v>
      </c>
      <c r="F1066" s="111">
        <v>2</v>
      </c>
      <c r="G1066" s="338" t="s">
        <v>274</v>
      </c>
      <c r="H1066" s="576">
        <v>0.2</v>
      </c>
      <c r="I1066" s="204">
        <v>0.01</v>
      </c>
      <c r="J1066" s="612">
        <v>0.21</v>
      </c>
      <c r="K1066" s="111">
        <v>2</v>
      </c>
      <c r="L1066" s="310"/>
      <c r="M1066" s="204" t="s">
        <v>855</v>
      </c>
      <c r="N1066" s="310"/>
      <c r="O1066" s="150"/>
    </row>
    <row r="1067" spans="1:15" ht="16.5" customHeight="1" x14ac:dyDescent="0.25">
      <c r="A1067" s="569">
        <v>3</v>
      </c>
      <c r="B1067" s="204" t="s">
        <v>971</v>
      </c>
      <c r="C1067" s="338">
        <v>1</v>
      </c>
      <c r="D1067" s="338">
        <v>1</v>
      </c>
      <c r="E1067" s="338" t="s">
        <v>274</v>
      </c>
      <c r="F1067" s="338" t="s">
        <v>274</v>
      </c>
      <c r="G1067" s="338" t="s">
        <v>274</v>
      </c>
      <c r="H1067" s="338" t="s">
        <v>274</v>
      </c>
      <c r="I1067" s="612">
        <v>5.7</v>
      </c>
      <c r="J1067" s="612">
        <v>5.7</v>
      </c>
      <c r="K1067" s="111">
        <v>1</v>
      </c>
      <c r="L1067" s="310" t="s">
        <v>856</v>
      </c>
      <c r="M1067" s="204"/>
      <c r="N1067" s="310"/>
      <c r="O1067" s="150"/>
    </row>
    <row r="1068" spans="1:15" ht="15.75" customHeight="1" x14ac:dyDescent="0.25">
      <c r="A1068" s="569">
        <v>4</v>
      </c>
      <c r="B1068" s="151" t="s">
        <v>852</v>
      </c>
      <c r="C1068" s="338" t="s">
        <v>274</v>
      </c>
      <c r="D1068" s="338" t="s">
        <v>274</v>
      </c>
      <c r="E1068" s="338" t="s">
        <v>274</v>
      </c>
      <c r="F1068" s="338" t="s">
        <v>274</v>
      </c>
      <c r="G1068" s="338" t="s">
        <v>274</v>
      </c>
      <c r="H1068" s="338" t="s">
        <v>274</v>
      </c>
      <c r="I1068" s="612">
        <v>13.5</v>
      </c>
      <c r="J1068" s="612">
        <v>13.5</v>
      </c>
      <c r="K1068" s="111">
        <v>1</v>
      </c>
      <c r="L1068" s="310" t="s">
        <v>856</v>
      </c>
      <c r="M1068" s="204"/>
      <c r="N1068" s="310"/>
      <c r="O1068" s="150"/>
    </row>
    <row r="1069" spans="1:15" ht="21.75" customHeight="1" x14ac:dyDescent="0.2">
      <c r="A1069" s="1096" t="s">
        <v>137</v>
      </c>
      <c r="B1069" s="1096"/>
      <c r="C1069" s="220">
        <v>1</v>
      </c>
      <c r="D1069" s="220">
        <f t="shared" ref="D1069:I1069" si="46">SUM(D1065:D1068)</f>
        <v>4</v>
      </c>
      <c r="E1069" s="51" t="s">
        <v>274</v>
      </c>
      <c r="F1069" s="220">
        <f t="shared" si="46"/>
        <v>2</v>
      </c>
      <c r="G1069" s="51" t="s">
        <v>274</v>
      </c>
      <c r="H1069" s="629">
        <f t="shared" si="46"/>
        <v>0.2</v>
      </c>
      <c r="I1069" s="629">
        <f t="shared" si="46"/>
        <v>19.22</v>
      </c>
      <c r="J1069" s="649">
        <f>SUM(G1069:I1069)</f>
        <v>19.419999999999998</v>
      </c>
      <c r="K1069" s="336">
        <f>SUM(K1065:K1068)</f>
        <v>5</v>
      </c>
    </row>
    <row r="1070" spans="1:15" ht="4.5" customHeight="1" x14ac:dyDescent="0.25">
      <c r="A1070" s="81"/>
      <c r="B1070" s="82"/>
      <c r="C1070" s="82"/>
      <c r="D1070" s="83"/>
      <c r="E1070" s="83"/>
      <c r="F1070" s="83"/>
      <c r="G1070" s="83"/>
      <c r="H1070" s="83"/>
      <c r="I1070" s="83"/>
      <c r="J1070" s="316"/>
      <c r="K1070" s="294"/>
    </row>
    <row r="1071" spans="1:15" ht="24" customHeight="1" x14ac:dyDescent="0.25">
      <c r="A1071" s="1103" t="s">
        <v>264</v>
      </c>
      <c r="B1071" s="1104"/>
      <c r="C1071" s="1104"/>
      <c r="D1071" s="1104"/>
      <c r="E1071" s="1104"/>
      <c r="F1071" s="1104"/>
      <c r="G1071" s="1104"/>
      <c r="H1071" s="1104"/>
      <c r="I1071" s="1104"/>
      <c r="J1071" s="1092"/>
      <c r="K1071" s="312"/>
    </row>
    <row r="1072" spans="1:15" ht="5.25" customHeight="1" x14ac:dyDescent="0.25">
      <c r="A1072" s="313"/>
      <c r="B1072" s="314"/>
      <c r="C1072" s="314"/>
      <c r="D1072" s="314"/>
      <c r="E1072" s="314"/>
      <c r="F1072" s="314"/>
      <c r="G1072" s="314"/>
      <c r="H1072" s="314"/>
      <c r="I1072" s="314"/>
      <c r="K1072" s="312"/>
    </row>
    <row r="1073" spans="1:15" ht="45.75" customHeight="1" x14ac:dyDescent="0.25">
      <c r="A1073" s="204">
        <v>1</v>
      </c>
      <c r="B1073" s="204" t="s">
        <v>744</v>
      </c>
      <c r="C1073" s="338" t="s">
        <v>274</v>
      </c>
      <c r="D1073" s="204">
        <v>2</v>
      </c>
      <c r="E1073" s="338" t="s">
        <v>274</v>
      </c>
      <c r="F1073" s="338" t="s">
        <v>274</v>
      </c>
      <c r="G1073" s="338" t="s">
        <v>274</v>
      </c>
      <c r="H1073" s="338" t="s">
        <v>274</v>
      </c>
      <c r="I1073" s="473">
        <v>4139.3599999999997</v>
      </c>
      <c r="J1073" s="473">
        <f>SUM(G1073:I1073)</f>
        <v>4139.3599999999997</v>
      </c>
      <c r="K1073" s="204">
        <v>2</v>
      </c>
      <c r="L1073" s="47"/>
      <c r="M1073" s="310" t="s">
        <v>742</v>
      </c>
      <c r="N1073" s="120"/>
      <c r="O1073" s="120"/>
    </row>
    <row r="1074" spans="1:15" ht="28.5" customHeight="1" x14ac:dyDescent="0.25">
      <c r="A1074" s="204">
        <v>2</v>
      </c>
      <c r="B1074" s="204" t="s">
        <v>745</v>
      </c>
      <c r="C1074" s="338" t="s">
        <v>274</v>
      </c>
      <c r="D1074" s="204">
        <v>1</v>
      </c>
      <c r="E1074" s="338" t="s">
        <v>274</v>
      </c>
      <c r="F1074" s="338" t="s">
        <v>274</v>
      </c>
      <c r="G1074" s="338" t="s">
        <v>274</v>
      </c>
      <c r="H1074" s="338" t="s">
        <v>274</v>
      </c>
      <c r="I1074" s="591">
        <v>1</v>
      </c>
      <c r="J1074" s="591">
        <f>SUM(G1074:I1074)</f>
        <v>1</v>
      </c>
      <c r="K1074" s="204">
        <v>1</v>
      </c>
      <c r="L1074" s="47"/>
      <c r="M1074" s="310" t="s">
        <v>743</v>
      </c>
      <c r="N1074" s="120"/>
      <c r="O1074" s="120"/>
    </row>
    <row r="1075" spans="1:15" ht="46.5" customHeight="1" x14ac:dyDescent="0.25">
      <c r="A1075" s="204">
        <v>3</v>
      </c>
      <c r="B1075" s="204" t="s">
        <v>746</v>
      </c>
      <c r="C1075" s="338" t="s">
        <v>274</v>
      </c>
      <c r="D1075" s="338">
        <v>10</v>
      </c>
      <c r="E1075" s="338" t="s">
        <v>274</v>
      </c>
      <c r="F1075" s="204">
        <v>4</v>
      </c>
      <c r="G1075" s="338" t="s">
        <v>274</v>
      </c>
      <c r="H1075" s="575">
        <v>107.5</v>
      </c>
      <c r="I1075" s="338">
        <v>1217</v>
      </c>
      <c r="J1075" s="591">
        <f>SUM(G1075:I1075)</f>
        <v>1324.5</v>
      </c>
      <c r="K1075" s="204">
        <v>3</v>
      </c>
      <c r="L1075" s="47"/>
      <c r="M1075" s="310" t="s">
        <v>748</v>
      </c>
      <c r="N1075" s="120"/>
      <c r="O1075" s="120"/>
    </row>
    <row r="1076" spans="1:15" ht="60" customHeight="1" x14ac:dyDescent="0.25">
      <c r="A1076" s="204">
        <v>4</v>
      </c>
      <c r="B1076" s="204" t="s">
        <v>747</v>
      </c>
      <c r="C1076" s="338" t="s">
        <v>274</v>
      </c>
      <c r="D1076" s="204">
        <v>4</v>
      </c>
      <c r="E1076" s="338" t="s">
        <v>274</v>
      </c>
      <c r="F1076" s="338" t="s">
        <v>274</v>
      </c>
      <c r="G1076" s="338" t="s">
        <v>274</v>
      </c>
      <c r="H1076" s="338" t="s">
        <v>274</v>
      </c>
      <c r="I1076" s="204">
        <v>131.19999999999999</v>
      </c>
      <c r="J1076" s="591">
        <f>SUM(G1076:I1076)</f>
        <v>131.19999999999999</v>
      </c>
      <c r="K1076" s="204">
        <v>4</v>
      </c>
      <c r="L1076" s="47"/>
      <c r="M1076" s="310" t="s">
        <v>749</v>
      </c>
      <c r="N1076" s="120"/>
      <c r="O1076" s="120"/>
    </row>
    <row r="1077" spans="1:15" ht="18" customHeight="1" x14ac:dyDescent="0.25">
      <c r="A1077" s="1096" t="s">
        <v>137</v>
      </c>
      <c r="B1077" s="1096"/>
      <c r="C1077" s="577" t="s">
        <v>274</v>
      </c>
      <c r="D1077" s="513">
        <f>SUM(D1073:D1076)</f>
        <v>17</v>
      </c>
      <c r="E1077" s="577" t="s">
        <v>274</v>
      </c>
      <c r="F1077" s="513">
        <f>SUM(F1073:F1076)</f>
        <v>4</v>
      </c>
      <c r="G1077" s="577" t="s">
        <v>274</v>
      </c>
      <c r="H1077" s="513">
        <f>SUM(H1073:H1076)</f>
        <v>107.5</v>
      </c>
      <c r="I1077" s="513">
        <f>SUM(I1073:I1076)</f>
        <v>5488.5599999999995</v>
      </c>
      <c r="J1077" s="513">
        <f>SUM(J1073:J1076)</f>
        <v>5596.0599999999995</v>
      </c>
      <c r="K1077" s="513">
        <f>SUM(K1073:K1076)</f>
        <v>10</v>
      </c>
      <c r="L1077" s="245"/>
      <c r="M1077" s="121"/>
      <c r="N1077" s="120"/>
      <c r="O1077" s="120"/>
    </row>
    <row r="1078" spans="1:15" ht="3.75" customHeight="1" x14ac:dyDescent="0.25">
      <c r="A1078" s="75"/>
      <c r="B1078" s="76"/>
      <c r="C1078" s="76"/>
      <c r="D1078" s="77"/>
      <c r="E1078" s="77"/>
      <c r="F1078" s="77"/>
      <c r="G1078" s="77"/>
      <c r="H1078" s="77"/>
      <c r="I1078" s="77"/>
      <c r="K1078" s="312"/>
      <c r="L1078" s="64"/>
    </row>
    <row r="1079" spans="1:15" ht="24" customHeight="1" x14ac:dyDescent="0.25">
      <c r="A1079" s="1103" t="s">
        <v>183</v>
      </c>
      <c r="B1079" s="1104"/>
      <c r="C1079" s="1104"/>
      <c r="D1079" s="1104"/>
      <c r="E1079" s="1104"/>
      <c r="F1079" s="1104"/>
      <c r="G1079" s="1104"/>
      <c r="H1079" s="1104"/>
      <c r="I1079" s="1104"/>
      <c r="K1079" s="312"/>
    </row>
    <row r="1080" spans="1:15" ht="4.5" customHeight="1" x14ac:dyDescent="0.25">
      <c r="A1080" s="313"/>
      <c r="B1080" s="314"/>
      <c r="C1080" s="314"/>
      <c r="D1080" s="314"/>
      <c r="E1080" s="314"/>
      <c r="F1080" s="314"/>
      <c r="G1080" s="314"/>
      <c r="H1080" s="314"/>
      <c r="I1080" s="314"/>
      <c r="K1080" s="312"/>
    </row>
    <row r="1081" spans="1:15" ht="46.5" customHeight="1" x14ac:dyDescent="0.2">
      <c r="A1081" s="207">
        <v>1</v>
      </c>
      <c r="B1081" s="132" t="s">
        <v>564</v>
      </c>
      <c r="C1081" s="207" t="s">
        <v>274</v>
      </c>
      <c r="D1081" s="207">
        <v>2</v>
      </c>
      <c r="E1081" s="207">
        <v>9</v>
      </c>
      <c r="F1081" s="207">
        <v>2</v>
      </c>
      <c r="G1081" s="664">
        <v>2.5</v>
      </c>
      <c r="H1081" s="664">
        <v>12</v>
      </c>
      <c r="I1081" s="664" t="s">
        <v>274</v>
      </c>
      <c r="J1081" s="664">
        <f>SUM(G1081:I1081)</f>
        <v>14.5</v>
      </c>
      <c r="K1081" s="132">
        <v>2</v>
      </c>
      <c r="L1081" s="132"/>
      <c r="M1081" s="141" t="s">
        <v>556</v>
      </c>
      <c r="N1081" s="141"/>
      <c r="O1081" s="132"/>
    </row>
    <row r="1082" spans="1:15" ht="60" customHeight="1" x14ac:dyDescent="0.2">
      <c r="A1082" s="207">
        <v>2</v>
      </c>
      <c r="B1082" s="132" t="s">
        <v>565</v>
      </c>
      <c r="C1082" s="207" t="s">
        <v>274</v>
      </c>
      <c r="D1082" s="207">
        <v>24</v>
      </c>
      <c r="E1082" s="207">
        <v>1142</v>
      </c>
      <c r="F1082" s="207">
        <v>32</v>
      </c>
      <c r="G1082" s="664">
        <v>91.5</v>
      </c>
      <c r="H1082" s="664">
        <v>811.5</v>
      </c>
      <c r="I1082" s="664" t="s">
        <v>274</v>
      </c>
      <c r="J1082" s="664">
        <f>SUM(G1082:I1082)</f>
        <v>903</v>
      </c>
      <c r="K1082" s="132">
        <v>49</v>
      </c>
      <c r="L1082" s="420"/>
      <c r="M1082" s="341" t="s">
        <v>557</v>
      </c>
      <c r="N1082" s="341"/>
      <c r="O1082" s="141" t="s">
        <v>338</v>
      </c>
    </row>
    <row r="1083" spans="1:15" ht="76.5" customHeight="1" x14ac:dyDescent="0.2">
      <c r="A1083" s="207">
        <v>3</v>
      </c>
      <c r="B1083" s="132" t="s">
        <v>566</v>
      </c>
      <c r="C1083" s="207" t="s">
        <v>274</v>
      </c>
      <c r="D1083" s="207">
        <v>75</v>
      </c>
      <c r="E1083" s="207">
        <v>690</v>
      </c>
      <c r="F1083" s="207">
        <v>51</v>
      </c>
      <c r="G1083" s="664">
        <v>34</v>
      </c>
      <c r="H1083" s="664">
        <v>139</v>
      </c>
      <c r="I1083" s="664" t="s">
        <v>274</v>
      </c>
      <c r="J1083" s="664">
        <f>SUM(G1083:I1083)</f>
        <v>173</v>
      </c>
      <c r="K1083" s="132">
        <v>85</v>
      </c>
      <c r="L1083" s="420"/>
      <c r="M1083" s="341" t="s">
        <v>558</v>
      </c>
      <c r="N1083" s="341"/>
      <c r="O1083" s="132"/>
    </row>
    <row r="1084" spans="1:15" ht="90" customHeight="1" x14ac:dyDescent="0.2">
      <c r="A1084" s="207">
        <v>4</v>
      </c>
      <c r="B1084" s="132" t="s">
        <v>567</v>
      </c>
      <c r="C1084" s="207">
        <v>1</v>
      </c>
      <c r="D1084" s="207">
        <v>10</v>
      </c>
      <c r="E1084" s="207" t="s">
        <v>274</v>
      </c>
      <c r="F1084" s="207">
        <v>9</v>
      </c>
      <c r="G1084" s="664" t="s">
        <v>274</v>
      </c>
      <c r="H1084" s="664">
        <v>4.5999999999999996</v>
      </c>
      <c r="I1084" s="664">
        <v>1.3</v>
      </c>
      <c r="J1084" s="664">
        <f>SUM(H1084:I1084)</f>
        <v>5.8999999999999995</v>
      </c>
      <c r="K1084" s="132">
        <v>11</v>
      </c>
      <c r="L1084" s="341" t="s">
        <v>1286</v>
      </c>
      <c r="M1084" s="341" t="s">
        <v>559</v>
      </c>
      <c r="N1084" s="341"/>
      <c r="O1084" s="132"/>
    </row>
    <row r="1085" spans="1:15" ht="63" customHeight="1" x14ac:dyDescent="0.2">
      <c r="A1085" s="692">
        <v>5</v>
      </c>
      <c r="B1085" s="132" t="s">
        <v>568</v>
      </c>
      <c r="C1085" s="207" t="s">
        <v>274</v>
      </c>
      <c r="D1085" s="207">
        <v>85</v>
      </c>
      <c r="E1085" s="207">
        <v>1154</v>
      </c>
      <c r="F1085" s="207">
        <v>67</v>
      </c>
      <c r="G1085" s="664">
        <v>26</v>
      </c>
      <c r="H1085" s="664">
        <v>125</v>
      </c>
      <c r="I1085" s="664" t="s">
        <v>274</v>
      </c>
      <c r="J1085" s="664">
        <f>SUM(G1085:I1085)</f>
        <v>151</v>
      </c>
      <c r="K1085" s="132">
        <v>126</v>
      </c>
      <c r="L1085" s="420"/>
      <c r="M1085" s="341" t="s">
        <v>560</v>
      </c>
      <c r="N1085" s="341"/>
      <c r="O1085" s="317"/>
    </row>
    <row r="1086" spans="1:15" ht="63" customHeight="1" x14ac:dyDescent="0.2">
      <c r="A1086" s="207">
        <v>6</v>
      </c>
      <c r="B1086" s="132" t="s">
        <v>569</v>
      </c>
      <c r="C1086" s="207" t="s">
        <v>274</v>
      </c>
      <c r="D1086" s="207">
        <v>90</v>
      </c>
      <c r="E1086" s="207">
        <v>336</v>
      </c>
      <c r="F1086" s="207">
        <v>54</v>
      </c>
      <c r="G1086" s="664">
        <v>6.2</v>
      </c>
      <c r="H1086" s="664">
        <v>105</v>
      </c>
      <c r="I1086" s="664" t="s">
        <v>274</v>
      </c>
      <c r="J1086" s="664">
        <f>SUM(G1086:I1086)</f>
        <v>111.2</v>
      </c>
      <c r="K1086" s="132">
        <v>91</v>
      </c>
      <c r="L1086" s="420"/>
      <c r="M1086" s="341" t="s">
        <v>561</v>
      </c>
      <c r="N1086" s="341"/>
      <c r="O1086" s="132"/>
    </row>
    <row r="1087" spans="1:15" ht="61.5" customHeight="1" x14ac:dyDescent="0.2">
      <c r="A1087" s="692">
        <v>7</v>
      </c>
      <c r="B1087" s="204" t="s">
        <v>570</v>
      </c>
      <c r="C1087" s="111">
        <v>1</v>
      </c>
      <c r="D1087" s="111">
        <v>6</v>
      </c>
      <c r="E1087" s="111">
        <v>510</v>
      </c>
      <c r="F1087" s="111">
        <v>6</v>
      </c>
      <c r="G1087" s="481">
        <v>42</v>
      </c>
      <c r="H1087" s="481">
        <v>41.7</v>
      </c>
      <c r="I1087" s="481" t="s">
        <v>274</v>
      </c>
      <c r="J1087" s="481">
        <v>83.7</v>
      </c>
      <c r="K1087" s="204">
        <v>13</v>
      </c>
      <c r="L1087" s="211"/>
      <c r="M1087" s="160" t="s">
        <v>562</v>
      </c>
      <c r="N1087" s="160" t="s">
        <v>563</v>
      </c>
      <c r="O1087" s="310"/>
    </row>
    <row r="1088" spans="1:15" ht="23.25" customHeight="1" x14ac:dyDescent="0.2">
      <c r="A1088" s="1096" t="s">
        <v>123</v>
      </c>
      <c r="B1088" s="1096"/>
      <c r="C1088" s="513">
        <v>2</v>
      </c>
      <c r="D1088" s="51">
        <f>SUM(D1081:D1087)</f>
        <v>292</v>
      </c>
      <c r="E1088" s="51">
        <f>SUM(E1081:E1087)</f>
        <v>3841</v>
      </c>
      <c r="F1088" s="51">
        <f>SUM(F1081:F1087)</f>
        <v>221</v>
      </c>
      <c r="G1088" s="490">
        <f>SUM(G1081:G1087)</f>
        <v>202.2</v>
      </c>
      <c r="H1088" s="490">
        <f>SUM(H1081:H1087)</f>
        <v>1238.8</v>
      </c>
      <c r="I1088" s="490">
        <f>SUM(I1084:I1087)</f>
        <v>1.3</v>
      </c>
      <c r="J1088" s="490">
        <f>SUM(J1081:J1087)</f>
        <v>1442.3000000000002</v>
      </c>
      <c r="K1088" s="513">
        <f>SUM(K1081:K1087)</f>
        <v>377</v>
      </c>
      <c r="L1088" s="431"/>
    </row>
    <row r="1089" spans="1:15" ht="9" customHeight="1" x14ac:dyDescent="0.25">
      <c r="A1089" s="61"/>
      <c r="K1089" s="70"/>
    </row>
    <row r="1090" spans="1:15" ht="6" hidden="1" customHeight="1" x14ac:dyDescent="0.25">
      <c r="A1090" s="75"/>
      <c r="B1090" s="76"/>
      <c r="C1090" s="76"/>
      <c r="D1090" s="77"/>
      <c r="E1090" s="77"/>
      <c r="F1090" s="77"/>
      <c r="G1090" s="77"/>
      <c r="H1090" s="77"/>
      <c r="I1090" s="77"/>
      <c r="K1090" s="312"/>
    </row>
    <row r="1091" spans="1:15" ht="24" customHeight="1" x14ac:dyDescent="0.25">
      <c r="A1091" s="1103" t="s">
        <v>255</v>
      </c>
      <c r="B1091" s="1104"/>
      <c r="C1091" s="1104"/>
      <c r="D1091" s="1104"/>
      <c r="E1091" s="1104"/>
      <c r="F1091" s="1104"/>
      <c r="G1091" s="1104"/>
      <c r="H1091" s="1104"/>
      <c r="I1091" s="1104"/>
      <c r="J1091" s="1092"/>
      <c r="K1091" s="312"/>
    </row>
    <row r="1092" spans="1:15" ht="4.5" customHeight="1" x14ac:dyDescent="0.25">
      <c r="A1092" s="313"/>
      <c r="B1092" s="314"/>
      <c r="C1092" s="314"/>
      <c r="D1092" s="314"/>
      <c r="E1092" s="314"/>
      <c r="F1092" s="314"/>
      <c r="G1092" s="314"/>
      <c r="H1092" s="314"/>
      <c r="I1092" s="314"/>
      <c r="K1092" s="312"/>
    </row>
    <row r="1093" spans="1:15" ht="33.75" customHeight="1" x14ac:dyDescent="0.2">
      <c r="A1093" s="566">
        <v>1</v>
      </c>
      <c r="B1093" s="132" t="s">
        <v>925</v>
      </c>
      <c r="C1093" s="338" t="s">
        <v>274</v>
      </c>
      <c r="D1093" s="132">
        <v>2</v>
      </c>
      <c r="E1093" s="507" t="s">
        <v>274</v>
      </c>
      <c r="F1093" s="507" t="s">
        <v>274</v>
      </c>
      <c r="G1093" s="507" t="s">
        <v>274</v>
      </c>
      <c r="H1093" s="507" t="s">
        <v>274</v>
      </c>
      <c r="I1093" s="729">
        <v>2</v>
      </c>
      <c r="J1093" s="729">
        <f>SUM(G1093:I1093)</f>
        <v>2</v>
      </c>
      <c r="K1093" s="207">
        <v>2</v>
      </c>
      <c r="L1093" s="310" t="s">
        <v>923</v>
      </c>
      <c r="M1093" s="310" t="s">
        <v>924</v>
      </c>
      <c r="N1093" s="57"/>
      <c r="O1093" s="57"/>
    </row>
    <row r="1094" spans="1:15" ht="17.25" customHeight="1" x14ac:dyDescent="0.25">
      <c r="A1094" s="1141" t="s">
        <v>137</v>
      </c>
      <c r="B1094" s="1142"/>
      <c r="C1094" s="477" t="s">
        <v>274</v>
      </c>
      <c r="D1094" s="613">
        <f>SUM(D1093:D1093)</f>
        <v>2</v>
      </c>
      <c r="E1094" s="477" t="s">
        <v>274</v>
      </c>
      <c r="F1094" s="477" t="s">
        <v>274</v>
      </c>
      <c r="G1094" s="477" t="s">
        <v>274</v>
      </c>
      <c r="H1094" s="477" t="s">
        <v>274</v>
      </c>
      <c r="I1094" s="730">
        <v>2</v>
      </c>
      <c r="J1094" s="730">
        <f>SUM(G1094:I1094)</f>
        <v>2</v>
      </c>
      <c r="K1094" s="68">
        <v>2</v>
      </c>
      <c r="L1094" s="731"/>
    </row>
    <row r="1095" spans="1:15" ht="3.75" customHeight="1" x14ac:dyDescent="0.25">
      <c r="A1095" s="75"/>
      <c r="B1095" s="76"/>
      <c r="C1095" s="76"/>
      <c r="D1095" s="77"/>
      <c r="E1095" s="77"/>
      <c r="F1095" s="77"/>
      <c r="G1095" s="77"/>
      <c r="H1095" s="77"/>
      <c r="I1095" s="77"/>
      <c r="K1095" s="312"/>
    </row>
    <row r="1096" spans="1:15" ht="3" hidden="1" customHeight="1" x14ac:dyDescent="0.25">
      <c r="A1096" s="75"/>
      <c r="B1096" s="76"/>
      <c r="C1096" s="76"/>
      <c r="D1096" s="77"/>
      <c r="E1096" s="77"/>
      <c r="F1096" s="77"/>
      <c r="G1096" s="77"/>
      <c r="H1096" s="77"/>
      <c r="I1096" s="77"/>
      <c r="K1096" s="312"/>
    </row>
    <row r="1097" spans="1:15" ht="24" customHeight="1" x14ac:dyDescent="0.25">
      <c r="A1097" s="1103" t="s">
        <v>196</v>
      </c>
      <c r="B1097" s="1104"/>
      <c r="C1097" s="1104"/>
      <c r="D1097" s="1104"/>
      <c r="E1097" s="1104"/>
      <c r="F1097" s="1104"/>
      <c r="G1097" s="1104"/>
      <c r="H1097" s="1104"/>
      <c r="I1097" s="1104"/>
      <c r="K1097" s="312"/>
    </row>
    <row r="1098" spans="1:15" ht="6" customHeight="1" x14ac:dyDescent="0.25">
      <c r="A1098" s="321"/>
      <c r="B1098" s="260"/>
      <c r="C1098" s="260"/>
      <c r="D1098" s="260"/>
      <c r="E1098" s="260"/>
      <c r="F1098" s="260"/>
      <c r="G1098" s="260"/>
      <c r="H1098" s="260"/>
      <c r="I1098" s="260"/>
      <c r="J1098" s="34"/>
      <c r="K1098" s="312"/>
    </row>
    <row r="1099" spans="1:15" ht="89.25" customHeight="1" x14ac:dyDescent="0.2">
      <c r="A1099" s="566">
        <v>1</v>
      </c>
      <c r="B1099" s="151" t="s">
        <v>709</v>
      </c>
      <c r="C1099" s="204" t="s">
        <v>274</v>
      </c>
      <c r="D1099" s="204">
        <v>21</v>
      </c>
      <c r="E1099" s="204">
        <v>12</v>
      </c>
      <c r="F1099" s="204">
        <v>20</v>
      </c>
      <c r="G1099" s="575">
        <v>2.48</v>
      </c>
      <c r="H1099" s="575">
        <v>3.3</v>
      </c>
      <c r="I1099" s="575">
        <v>1.7</v>
      </c>
      <c r="J1099" s="575">
        <f t="shared" ref="J1099:J1105" si="47">SUM(G1099:I1099)</f>
        <v>7.4799999999999995</v>
      </c>
      <c r="K1099" s="472"/>
      <c r="L1099" s="395"/>
      <c r="M1099" s="348" t="s">
        <v>715</v>
      </c>
      <c r="N1099" s="57"/>
      <c r="O1099" s="57"/>
    </row>
    <row r="1100" spans="1:15" ht="59.25" customHeight="1" x14ac:dyDescent="0.2">
      <c r="A1100" s="566">
        <v>2</v>
      </c>
      <c r="B1100" s="151" t="s">
        <v>719</v>
      </c>
      <c r="C1100" s="204" t="s">
        <v>274</v>
      </c>
      <c r="D1100" s="204">
        <v>43</v>
      </c>
      <c r="E1100" s="204">
        <v>47</v>
      </c>
      <c r="F1100" s="204">
        <v>45</v>
      </c>
      <c r="G1100" s="575">
        <v>3.61</v>
      </c>
      <c r="H1100" s="575">
        <v>8.5399999999999991</v>
      </c>
      <c r="I1100" s="575">
        <v>3.1</v>
      </c>
      <c r="J1100" s="575">
        <f t="shared" si="47"/>
        <v>15.249999999999998</v>
      </c>
      <c r="K1100" s="739"/>
      <c r="L1100" s="395"/>
      <c r="M1100" s="310" t="s">
        <v>705</v>
      </c>
      <c r="N1100" s="57"/>
      <c r="O1100" s="57"/>
    </row>
    <row r="1101" spans="1:15" ht="72.75" customHeight="1" x14ac:dyDescent="0.2">
      <c r="A1101" s="566">
        <v>3</v>
      </c>
      <c r="B1101" s="151" t="s">
        <v>697</v>
      </c>
      <c r="C1101" s="204" t="s">
        <v>274</v>
      </c>
      <c r="D1101" s="204">
        <v>21</v>
      </c>
      <c r="E1101" s="204">
        <v>64</v>
      </c>
      <c r="F1101" s="204">
        <v>23</v>
      </c>
      <c r="G1101" s="575">
        <v>2.72</v>
      </c>
      <c r="H1101" s="575">
        <v>7</v>
      </c>
      <c r="I1101" s="575">
        <v>0.28000000000000003</v>
      </c>
      <c r="J1101" s="575">
        <f t="shared" si="47"/>
        <v>10</v>
      </c>
      <c r="K1101" s="739"/>
      <c r="L1101" s="395"/>
      <c r="M1101" s="310" t="s">
        <v>705</v>
      </c>
      <c r="N1101" s="57"/>
      <c r="O1101" s="57"/>
    </row>
    <row r="1102" spans="1:15" ht="73.5" customHeight="1" x14ac:dyDescent="0.2">
      <c r="A1102" s="566">
        <v>4</v>
      </c>
      <c r="B1102" s="151" t="s">
        <v>720</v>
      </c>
      <c r="C1102" s="204" t="s">
        <v>274</v>
      </c>
      <c r="D1102" s="204">
        <v>42</v>
      </c>
      <c r="E1102" s="204">
        <v>61</v>
      </c>
      <c r="F1102" s="204">
        <v>35</v>
      </c>
      <c r="G1102" s="575">
        <v>0.84</v>
      </c>
      <c r="H1102" s="575">
        <v>21.58</v>
      </c>
      <c r="I1102" s="575">
        <v>1.88</v>
      </c>
      <c r="J1102" s="575">
        <f t="shared" si="47"/>
        <v>24.299999999999997</v>
      </c>
      <c r="K1102" s="739">
        <v>1</v>
      </c>
      <c r="L1102" s="395"/>
      <c r="M1102" s="310" t="s">
        <v>705</v>
      </c>
      <c r="N1102" s="57"/>
      <c r="O1102" s="57"/>
    </row>
    <row r="1103" spans="1:15" ht="59.25" customHeight="1" x14ac:dyDescent="0.2">
      <c r="A1103" s="566">
        <v>5</v>
      </c>
      <c r="B1103" s="151" t="s">
        <v>721</v>
      </c>
      <c r="C1103" s="204" t="s">
        <v>274</v>
      </c>
      <c r="D1103" s="204">
        <v>37</v>
      </c>
      <c r="E1103" s="204">
        <v>84</v>
      </c>
      <c r="F1103" s="204">
        <v>32</v>
      </c>
      <c r="G1103" s="575">
        <v>3.21</v>
      </c>
      <c r="H1103" s="575">
        <v>5.59</v>
      </c>
      <c r="I1103" s="575">
        <v>6</v>
      </c>
      <c r="J1103" s="575">
        <f t="shared" si="47"/>
        <v>14.8</v>
      </c>
      <c r="K1103" s="739"/>
      <c r="L1103" s="395"/>
      <c r="M1103" s="310" t="s">
        <v>705</v>
      </c>
      <c r="N1103" s="57"/>
      <c r="O1103" s="57"/>
    </row>
    <row r="1104" spans="1:15" ht="75" customHeight="1" x14ac:dyDescent="0.2">
      <c r="A1104" s="566">
        <v>6</v>
      </c>
      <c r="B1104" s="151" t="s">
        <v>724</v>
      </c>
      <c r="C1104" s="204">
        <v>2</v>
      </c>
      <c r="D1104" s="204">
        <v>173</v>
      </c>
      <c r="E1104" s="204">
        <v>63</v>
      </c>
      <c r="F1104" s="204">
        <v>61</v>
      </c>
      <c r="G1104" s="575">
        <v>0.87</v>
      </c>
      <c r="H1104" s="575">
        <v>6.45</v>
      </c>
      <c r="I1104" s="575">
        <v>4.9000000000000004</v>
      </c>
      <c r="J1104" s="575">
        <f t="shared" si="47"/>
        <v>12.22</v>
      </c>
      <c r="K1104" s="739"/>
      <c r="L1104" s="395"/>
      <c r="M1104" s="310" t="s">
        <v>723</v>
      </c>
      <c r="N1104" s="57"/>
      <c r="O1104" s="57"/>
    </row>
    <row r="1105" spans="1:15" ht="60" customHeight="1" x14ac:dyDescent="0.2">
      <c r="A1105" s="566">
        <v>7</v>
      </c>
      <c r="B1105" s="151" t="s">
        <v>722</v>
      </c>
      <c r="C1105" s="204" t="s">
        <v>274</v>
      </c>
      <c r="D1105" s="204">
        <v>66</v>
      </c>
      <c r="E1105" s="204">
        <v>12</v>
      </c>
      <c r="F1105" s="204">
        <v>16</v>
      </c>
      <c r="G1105" s="575">
        <v>1.28</v>
      </c>
      <c r="H1105" s="575">
        <v>8.6199999999999992</v>
      </c>
      <c r="I1105" s="575">
        <v>2.4</v>
      </c>
      <c r="J1105" s="575">
        <f t="shared" si="47"/>
        <v>12.299999999999999</v>
      </c>
      <c r="K1105" s="739"/>
      <c r="L1105" s="395"/>
      <c r="M1105" s="310" t="s">
        <v>705</v>
      </c>
      <c r="N1105" s="57"/>
      <c r="O1105" s="57"/>
    </row>
    <row r="1106" spans="1:15" ht="18.75" customHeight="1" x14ac:dyDescent="0.2">
      <c r="A1106" s="1096" t="s">
        <v>137</v>
      </c>
      <c r="B1106" s="1096"/>
      <c r="C1106" s="513">
        <v>2</v>
      </c>
      <c r="D1106" s="513">
        <f t="shared" ref="D1106:K1106" si="48">SUM(D1099:D1105)</f>
        <v>403</v>
      </c>
      <c r="E1106" s="513">
        <f t="shared" si="48"/>
        <v>343</v>
      </c>
      <c r="F1106" s="513">
        <f t="shared" si="48"/>
        <v>232</v>
      </c>
      <c r="G1106" s="514">
        <f t="shared" si="48"/>
        <v>15.009999999999998</v>
      </c>
      <c r="H1106" s="514">
        <f t="shared" si="48"/>
        <v>61.080000000000005</v>
      </c>
      <c r="I1106" s="514">
        <f t="shared" si="48"/>
        <v>20.259999999999998</v>
      </c>
      <c r="J1106" s="563">
        <f t="shared" si="48"/>
        <v>96.35</v>
      </c>
      <c r="K1106" s="51">
        <f t="shared" si="48"/>
        <v>1</v>
      </c>
    </row>
    <row r="1107" spans="1:15" ht="3.75" customHeight="1" x14ac:dyDescent="0.25">
      <c r="A1107" s="59"/>
      <c r="B1107" s="316"/>
      <c r="C1107" s="316"/>
      <c r="D1107" s="316"/>
      <c r="E1107" s="316"/>
      <c r="F1107" s="316"/>
      <c r="G1107" s="316"/>
      <c r="H1107" s="316"/>
      <c r="I1107" s="316"/>
      <c r="J1107" s="316"/>
      <c r="K1107" s="70"/>
    </row>
    <row r="1108" spans="1:15" ht="24" customHeight="1" x14ac:dyDescent="0.25">
      <c r="A1108" s="1103" t="s">
        <v>257</v>
      </c>
      <c r="B1108" s="1104"/>
      <c r="C1108" s="1104"/>
      <c r="D1108" s="1104"/>
      <c r="E1108" s="1104"/>
      <c r="F1108" s="1104"/>
      <c r="G1108" s="1104"/>
      <c r="H1108" s="1104"/>
      <c r="I1108" s="1104"/>
      <c r="K1108" s="70"/>
    </row>
    <row r="1109" spans="1:15" ht="5.25" customHeight="1" x14ac:dyDescent="0.25">
      <c r="A1109" s="321"/>
      <c r="B1109" s="314"/>
      <c r="C1109" s="314"/>
      <c r="D1109" s="314"/>
      <c r="E1109" s="314"/>
      <c r="F1109" s="314"/>
      <c r="G1109" s="314"/>
      <c r="H1109" s="314"/>
      <c r="I1109" s="314"/>
      <c r="K1109" s="70"/>
    </row>
    <row r="1110" spans="1:15" ht="18" customHeight="1" x14ac:dyDescent="0.2">
      <c r="A1110" s="569">
        <v>1</v>
      </c>
      <c r="B1110" s="204" t="s">
        <v>757</v>
      </c>
      <c r="C1110" s="204">
        <v>1</v>
      </c>
      <c r="D1110" s="204">
        <v>78</v>
      </c>
      <c r="E1110" s="204">
        <v>1528</v>
      </c>
      <c r="F1110" s="204">
        <v>4</v>
      </c>
      <c r="G1110" s="575">
        <v>82.5</v>
      </c>
      <c r="H1110" s="575">
        <v>53.9</v>
      </c>
      <c r="I1110" s="575">
        <v>39.6</v>
      </c>
      <c r="J1110" s="576">
        <v>176</v>
      </c>
      <c r="K1110" s="111">
        <v>64</v>
      </c>
      <c r="L1110" s="426" t="s">
        <v>758</v>
      </c>
      <c r="M1110" s="310"/>
      <c r="N1110" s="310"/>
      <c r="O1110" s="310"/>
    </row>
    <row r="1111" spans="1:15" ht="15" customHeight="1" x14ac:dyDescent="0.2">
      <c r="A1111" s="566">
        <v>2</v>
      </c>
      <c r="B1111" s="611" t="s">
        <v>753</v>
      </c>
      <c r="C1111" s="204">
        <v>1</v>
      </c>
      <c r="D1111" s="753">
        <v>90</v>
      </c>
      <c r="E1111" s="753">
        <v>667</v>
      </c>
      <c r="F1111" s="753">
        <v>185</v>
      </c>
      <c r="G1111" s="754">
        <v>51.183999999999997</v>
      </c>
      <c r="H1111" s="754">
        <v>727.2</v>
      </c>
      <c r="I1111" s="754">
        <v>557.61599999999999</v>
      </c>
      <c r="J1111" s="755">
        <v>1336</v>
      </c>
      <c r="K1111" s="756">
        <v>68</v>
      </c>
      <c r="L1111" s="426" t="s">
        <v>755</v>
      </c>
      <c r="M1111" s="310"/>
      <c r="N1111" s="310"/>
      <c r="O1111" s="310"/>
    </row>
    <row r="1112" spans="1:15" ht="91.5" customHeight="1" x14ac:dyDescent="0.2">
      <c r="A1112" s="560">
        <v>3</v>
      </c>
      <c r="B1112" s="204" t="s">
        <v>768</v>
      </c>
      <c r="C1112" s="211">
        <v>1</v>
      </c>
      <c r="D1112" s="328">
        <v>115</v>
      </c>
      <c r="E1112" s="328">
        <v>560</v>
      </c>
      <c r="F1112" s="328">
        <v>189</v>
      </c>
      <c r="G1112" s="757">
        <v>118.2</v>
      </c>
      <c r="H1112" s="757">
        <v>949.9</v>
      </c>
      <c r="I1112" s="757">
        <v>693.9</v>
      </c>
      <c r="J1112" s="758">
        <f>SUM(G1112:I1112)</f>
        <v>1762</v>
      </c>
      <c r="K1112" s="759">
        <v>69</v>
      </c>
      <c r="L1112" s="426" t="s">
        <v>1135</v>
      </c>
      <c r="M1112" s="310" t="s">
        <v>769</v>
      </c>
      <c r="N1112" s="310"/>
      <c r="O1112" s="310" t="s">
        <v>770</v>
      </c>
    </row>
    <row r="1113" spans="1:15" ht="30" customHeight="1" x14ac:dyDescent="0.2">
      <c r="A1113" s="566">
        <v>4</v>
      </c>
      <c r="B1113" s="204" t="s">
        <v>941</v>
      </c>
      <c r="C1113" s="204">
        <v>2</v>
      </c>
      <c r="D1113" s="328">
        <v>84</v>
      </c>
      <c r="E1113" s="328">
        <v>566</v>
      </c>
      <c r="F1113" s="328">
        <v>318</v>
      </c>
      <c r="G1113" s="757">
        <v>45.5</v>
      </c>
      <c r="H1113" s="757">
        <v>929.5</v>
      </c>
      <c r="I1113" s="757">
        <v>83</v>
      </c>
      <c r="J1113" s="758">
        <v>1058</v>
      </c>
      <c r="K1113" s="759">
        <v>49</v>
      </c>
      <c r="L1113" s="426" t="s">
        <v>1136</v>
      </c>
      <c r="M1113" s="310"/>
      <c r="N1113" s="310"/>
      <c r="O1113" s="310"/>
    </row>
    <row r="1114" spans="1:15" ht="16.5" customHeight="1" x14ac:dyDescent="0.2">
      <c r="A1114" s="566">
        <v>5</v>
      </c>
      <c r="B1114" s="151" t="s">
        <v>942</v>
      </c>
      <c r="C1114" s="211">
        <v>2</v>
      </c>
      <c r="D1114" s="328">
        <v>57</v>
      </c>
      <c r="E1114" s="328">
        <v>304</v>
      </c>
      <c r="F1114" s="328">
        <v>48</v>
      </c>
      <c r="G1114" s="757">
        <v>28</v>
      </c>
      <c r="H1114" s="757">
        <v>831.32</v>
      </c>
      <c r="I1114" s="757">
        <v>50.7</v>
      </c>
      <c r="J1114" s="758">
        <v>910.02</v>
      </c>
      <c r="K1114" s="759">
        <v>40</v>
      </c>
      <c r="L1114" s="426" t="s">
        <v>761</v>
      </c>
      <c r="M1114" s="310"/>
      <c r="N1114" s="310"/>
      <c r="O1114" s="310"/>
    </row>
    <row r="1115" spans="1:15" ht="23.25" customHeight="1" x14ac:dyDescent="0.2">
      <c r="A1115" s="1096" t="s">
        <v>137</v>
      </c>
      <c r="B1115" s="1134"/>
      <c r="C1115" s="220">
        <v>7</v>
      </c>
      <c r="D1115" s="220">
        <f t="shared" ref="D1115:K1115" si="49">SUM(D1110:D1114)</f>
        <v>424</v>
      </c>
      <c r="E1115" s="220">
        <f t="shared" si="49"/>
        <v>3625</v>
      </c>
      <c r="F1115" s="220">
        <f t="shared" si="49"/>
        <v>744</v>
      </c>
      <c r="G1115" s="629">
        <f t="shared" si="49"/>
        <v>325.38400000000001</v>
      </c>
      <c r="H1115" s="629">
        <f t="shared" si="49"/>
        <v>3491.82</v>
      </c>
      <c r="I1115" s="629">
        <f t="shared" si="49"/>
        <v>1424.816</v>
      </c>
      <c r="J1115" s="649">
        <f t="shared" si="49"/>
        <v>5242.0200000000004</v>
      </c>
      <c r="K1115" s="336">
        <f t="shared" si="49"/>
        <v>290</v>
      </c>
    </row>
    <row r="1116" spans="1:15" ht="5.25" customHeight="1" x14ac:dyDescent="0.25">
      <c r="A1116" s="75"/>
      <c r="B1116" s="76"/>
      <c r="C1116" s="76"/>
      <c r="D1116" s="77"/>
      <c r="E1116" s="77"/>
      <c r="F1116" s="77"/>
      <c r="G1116" s="77"/>
      <c r="H1116" s="77"/>
      <c r="I1116" s="77"/>
      <c r="K1116" s="312"/>
    </row>
    <row r="1117" spans="1:15" ht="7.5" hidden="1" customHeight="1" x14ac:dyDescent="0.25">
      <c r="A1117" s="263"/>
      <c r="D1117" s="77"/>
      <c r="E1117" s="77"/>
      <c r="F1117" s="77"/>
      <c r="G1117" s="78"/>
      <c r="H1117" s="78"/>
      <c r="I1117" s="78"/>
      <c r="K1117" s="312"/>
    </row>
    <row r="1118" spans="1:15" ht="24" customHeight="1" x14ac:dyDescent="0.25">
      <c r="A1118" s="1103" t="s">
        <v>191</v>
      </c>
      <c r="B1118" s="1104"/>
      <c r="C1118" s="1104"/>
      <c r="D1118" s="1104"/>
      <c r="E1118" s="1104"/>
      <c r="F1118" s="1104"/>
      <c r="G1118" s="1104"/>
      <c r="H1118" s="1104"/>
      <c r="I1118" s="1104"/>
      <c r="K1118" s="312"/>
    </row>
    <row r="1119" spans="1:15" ht="6.75" customHeight="1" x14ac:dyDescent="0.25">
      <c r="A1119" s="313"/>
      <c r="B1119" s="314"/>
      <c r="C1119" s="314"/>
      <c r="D1119" s="314"/>
      <c r="E1119" s="314"/>
      <c r="F1119" s="314"/>
      <c r="G1119" s="314"/>
      <c r="H1119" s="314"/>
      <c r="I1119" s="314"/>
      <c r="J1119" s="33" t="s">
        <v>34</v>
      </c>
      <c r="K1119" s="312"/>
    </row>
    <row r="1120" spans="1:15" ht="30" customHeight="1" x14ac:dyDescent="0.2">
      <c r="A1120" s="566">
        <v>1</v>
      </c>
      <c r="B1120" s="151" t="s">
        <v>694</v>
      </c>
      <c r="C1120" s="338" t="s">
        <v>274</v>
      </c>
      <c r="D1120" s="338">
        <v>1</v>
      </c>
      <c r="E1120" s="338" t="s">
        <v>274</v>
      </c>
      <c r="F1120" s="204">
        <v>1</v>
      </c>
      <c r="G1120" s="338" t="s">
        <v>274</v>
      </c>
      <c r="H1120" s="575">
        <v>75</v>
      </c>
      <c r="I1120" s="338" t="s">
        <v>274</v>
      </c>
      <c r="J1120" s="612">
        <f>SUM(G1120:I1120)</f>
        <v>75</v>
      </c>
      <c r="K1120" s="111">
        <v>1</v>
      </c>
      <c r="L1120" s="374"/>
      <c r="M1120" s="160" t="s">
        <v>696</v>
      </c>
      <c r="N1120" s="217"/>
      <c r="O1120" s="47"/>
    </row>
    <row r="1121" spans="1:252" ht="17.25" customHeight="1" x14ac:dyDescent="0.25">
      <c r="A1121" s="566">
        <v>2</v>
      </c>
      <c r="B1121" s="561" t="s">
        <v>695</v>
      </c>
      <c r="C1121" s="338" t="s">
        <v>274</v>
      </c>
      <c r="D1121" s="338">
        <v>1</v>
      </c>
      <c r="E1121" s="338" t="s">
        <v>274</v>
      </c>
      <c r="F1121" s="204">
        <v>1</v>
      </c>
      <c r="G1121" s="338" t="s">
        <v>274</v>
      </c>
      <c r="H1121" s="575">
        <v>36</v>
      </c>
      <c r="I1121" s="338" t="s">
        <v>274</v>
      </c>
      <c r="J1121" s="612">
        <f>SUM(G1121:I1121)</f>
        <v>36</v>
      </c>
      <c r="K1121" s="111">
        <v>1</v>
      </c>
      <c r="L1121" s="374"/>
      <c r="M1121" s="351" t="s">
        <v>339</v>
      </c>
      <c r="N1121" s="432"/>
      <c r="O1121" s="120"/>
    </row>
    <row r="1122" spans="1:252" ht="21" customHeight="1" x14ac:dyDescent="0.2">
      <c r="A1122" s="1289" t="s">
        <v>135</v>
      </c>
      <c r="B1122" s="1290"/>
      <c r="C1122" s="213" t="s">
        <v>274</v>
      </c>
      <c r="D1122" s="213">
        <f>SUM(D1120:D1121)</f>
        <v>2</v>
      </c>
      <c r="E1122" s="213" t="s">
        <v>274</v>
      </c>
      <c r="F1122" s="513">
        <f>SUM(F1120:F1121)</f>
        <v>2</v>
      </c>
      <c r="G1122" s="213" t="s">
        <v>274</v>
      </c>
      <c r="H1122" s="514">
        <f>SUM(H1120:H1121)</f>
        <v>111</v>
      </c>
      <c r="I1122" s="513" t="s">
        <v>274</v>
      </c>
      <c r="J1122" s="639">
        <f>SUM(J1120:J1121)</f>
        <v>111</v>
      </c>
      <c r="K1122" s="51">
        <f>SUM(K1120:K1121)</f>
        <v>2</v>
      </c>
    </row>
    <row r="1123" spans="1:252" ht="4.5" customHeight="1" x14ac:dyDescent="0.25">
      <c r="A1123" s="76"/>
      <c r="B1123" s="76"/>
      <c r="C1123" s="76"/>
      <c r="D1123" s="77"/>
      <c r="E1123" s="77"/>
      <c r="F1123" s="77"/>
      <c r="G1123" s="77"/>
      <c r="H1123" s="77"/>
      <c r="I1123" s="77"/>
      <c r="K1123" s="70"/>
    </row>
    <row r="1124" spans="1:252" ht="15" hidden="1" customHeight="1" x14ac:dyDescent="0.25">
      <c r="A1124" s="75"/>
      <c r="B1124" s="76"/>
      <c r="C1124" s="76"/>
      <c r="D1124" s="77"/>
      <c r="E1124" s="77"/>
      <c r="F1124" s="77"/>
      <c r="G1124" s="77"/>
      <c r="H1124" s="77"/>
      <c r="I1124" s="77"/>
      <c r="K1124" s="312"/>
    </row>
    <row r="1125" spans="1:252" ht="24" customHeight="1" x14ac:dyDescent="0.3">
      <c r="A1125" s="61"/>
      <c r="B1125" s="1114" t="s">
        <v>265</v>
      </c>
      <c r="C1125" s="1114"/>
      <c r="D1125" s="1092"/>
      <c r="E1125" s="1092"/>
      <c r="F1125" s="1092"/>
      <c r="G1125" s="1092"/>
      <c r="H1125" s="1092"/>
      <c r="I1125" s="1092"/>
      <c r="J1125" s="1092"/>
      <c r="K1125" s="70"/>
    </row>
    <row r="1126" spans="1:252" ht="6.75" customHeight="1" x14ac:dyDescent="0.25">
      <c r="A1126" s="62"/>
      <c r="B1126" s="34"/>
      <c r="C1126" s="34"/>
      <c r="D1126" s="34"/>
      <c r="E1126" s="34"/>
      <c r="F1126" s="34"/>
      <c r="G1126" s="34"/>
      <c r="H1126" s="34"/>
      <c r="I1126" s="34"/>
      <c r="K1126" s="70"/>
    </row>
    <row r="1127" spans="1:252" ht="3" customHeight="1" x14ac:dyDescent="0.2">
      <c r="A1127" s="59"/>
      <c r="B1127" s="316"/>
      <c r="C1127" s="316"/>
      <c r="D1127" s="316"/>
      <c r="E1127" s="316"/>
      <c r="F1127" s="316"/>
      <c r="G1127" s="316"/>
      <c r="H1127" s="316"/>
      <c r="I1127" s="316"/>
      <c r="J1127" s="1115"/>
      <c r="K1127" s="1098"/>
    </row>
    <row r="1128" spans="1:252" ht="24" customHeight="1" x14ac:dyDescent="0.2">
      <c r="A1128" s="1103" t="s">
        <v>205</v>
      </c>
      <c r="B1128" s="1104"/>
      <c r="C1128" s="1104"/>
      <c r="D1128" s="1104"/>
      <c r="E1128" s="1104"/>
      <c r="F1128" s="1104"/>
      <c r="G1128" s="1104"/>
      <c r="H1128" s="1104"/>
      <c r="I1128" s="1104"/>
      <c r="J1128" s="1095"/>
      <c r="K1128" s="1099"/>
      <c r="L1128" s="433"/>
      <c r="M1128" s="1104"/>
      <c r="N1128" s="1104"/>
      <c r="O1128" s="1104"/>
      <c r="P1128" s="1104"/>
      <c r="Q1128" s="1104"/>
      <c r="R1128" s="1104"/>
      <c r="S1128" s="1104"/>
      <c r="T1128" s="1104"/>
      <c r="U1128" s="1104"/>
      <c r="V1128" s="1104"/>
      <c r="W1128" s="1104"/>
      <c r="X1128" s="1104"/>
      <c r="Y1128" s="1104"/>
      <c r="Z1128" s="1104"/>
      <c r="AA1128" s="1104"/>
      <c r="AB1128" s="1104"/>
      <c r="AC1128" s="1104"/>
      <c r="AD1128" s="1104"/>
      <c r="AE1128" s="1104"/>
      <c r="AF1128" s="1104"/>
      <c r="AG1128" s="1104"/>
      <c r="AH1128" s="1104"/>
      <c r="AI1128" s="1104"/>
      <c r="AJ1128" s="1104"/>
      <c r="AK1128" s="1104"/>
      <c r="AL1128" s="1104"/>
      <c r="AM1128" s="1104"/>
      <c r="AN1128" s="1104"/>
      <c r="AO1128" s="1104"/>
      <c r="AP1128" s="1104"/>
      <c r="AQ1128" s="1104"/>
      <c r="AR1128" s="1104"/>
      <c r="AS1128" s="1104"/>
      <c r="AT1128" s="1104"/>
      <c r="AU1128" s="1104"/>
      <c r="AV1128" s="1104"/>
      <c r="AW1128" s="1104"/>
      <c r="AX1128" s="1104"/>
      <c r="AY1128" s="1104"/>
      <c r="AZ1128" s="1104"/>
      <c r="BA1128" s="1104"/>
      <c r="BB1128" s="1104"/>
      <c r="BC1128" s="1104"/>
      <c r="BD1128" s="1104"/>
      <c r="BE1128" s="1104"/>
      <c r="BF1128" s="1104"/>
      <c r="BG1128" s="1104"/>
      <c r="BH1128" s="1104"/>
      <c r="BI1128" s="1104"/>
      <c r="BJ1128" s="1104"/>
      <c r="BK1128" s="1104"/>
      <c r="BL1128" s="1104"/>
      <c r="BM1128" s="1104"/>
      <c r="BN1128" s="1104"/>
      <c r="BO1128" s="1104"/>
      <c r="BP1128" s="1104"/>
      <c r="BQ1128" s="1104"/>
      <c r="BR1128" s="1104"/>
      <c r="BS1128" s="1104"/>
      <c r="BT1128" s="1104"/>
      <c r="BU1128" s="1104"/>
      <c r="BV1128" s="1104"/>
      <c r="BW1128" s="1104"/>
      <c r="BX1128" s="1104"/>
      <c r="BY1128" s="1104"/>
      <c r="BZ1128" s="1104"/>
      <c r="CA1128" s="1104"/>
      <c r="CB1128" s="1104"/>
      <c r="CC1128" s="1104"/>
      <c r="CD1128" s="1104"/>
      <c r="CE1128" s="1104"/>
      <c r="CF1128" s="1104"/>
      <c r="CG1128" s="1104"/>
      <c r="CH1128" s="1104"/>
      <c r="CI1128" s="1104"/>
      <c r="CJ1128" s="1104"/>
      <c r="CK1128" s="1104"/>
      <c r="CL1128" s="1104"/>
      <c r="CM1128" s="1104"/>
      <c r="CN1128" s="1104"/>
      <c r="CO1128" s="1104"/>
      <c r="CP1128" s="1104"/>
      <c r="CQ1128" s="1104"/>
      <c r="CR1128" s="1104"/>
      <c r="CS1128" s="1104"/>
      <c r="CT1128" s="1104"/>
      <c r="CU1128" s="1104"/>
      <c r="CV1128" s="1104"/>
      <c r="CW1128" s="1104"/>
      <c r="CX1128" s="1104"/>
      <c r="CY1128" s="1104"/>
      <c r="CZ1128" s="1104"/>
      <c r="DA1128" s="1104"/>
      <c r="DB1128" s="1104"/>
      <c r="DC1128" s="1104"/>
      <c r="DD1128" s="1104"/>
      <c r="DE1128" s="1104"/>
      <c r="DF1128" s="1104"/>
      <c r="DG1128" s="1104"/>
      <c r="DH1128" s="1104"/>
      <c r="DI1128" s="1104"/>
      <c r="DJ1128" s="1104"/>
      <c r="DK1128" s="1104"/>
      <c r="DL1128" s="1104"/>
      <c r="DM1128" s="1104"/>
      <c r="DN1128" s="1104"/>
      <c r="DO1128" s="1104"/>
      <c r="DP1128" s="1104"/>
      <c r="DQ1128" s="1104"/>
      <c r="DR1128" s="1104"/>
      <c r="DS1128" s="1104"/>
      <c r="DT1128" s="1104"/>
      <c r="DU1128" s="1104"/>
      <c r="DV1128" s="1104"/>
      <c r="DW1128" s="1104"/>
      <c r="DX1128" s="1104"/>
      <c r="DY1128" s="1104"/>
      <c r="DZ1128" s="1104"/>
      <c r="EA1128" s="1104"/>
      <c r="EB1128" s="1104"/>
      <c r="EC1128" s="1104"/>
      <c r="ED1128" s="1104"/>
      <c r="EE1128" s="1104"/>
      <c r="EF1128" s="1104"/>
      <c r="EG1128" s="1104"/>
      <c r="EH1128" s="1104"/>
      <c r="EI1128" s="1104"/>
      <c r="EJ1128" s="1104"/>
      <c r="EK1128" s="1104"/>
      <c r="EL1128" s="1104"/>
      <c r="EM1128" s="1104"/>
      <c r="EN1128" s="1104"/>
      <c r="EO1128" s="1104"/>
      <c r="EP1128" s="1104"/>
      <c r="EQ1128" s="1104"/>
      <c r="ER1128" s="1104"/>
      <c r="ES1128" s="1104"/>
      <c r="ET1128" s="1104"/>
      <c r="EU1128" s="1104"/>
      <c r="EV1128" s="1104"/>
      <c r="EW1128" s="1104"/>
      <c r="EX1128" s="1104"/>
      <c r="EY1128" s="1104"/>
      <c r="EZ1128" s="1104"/>
      <c r="FA1128" s="1104"/>
      <c r="FB1128" s="1104"/>
      <c r="FC1128" s="1104"/>
      <c r="FD1128" s="1104"/>
      <c r="FE1128" s="1104"/>
      <c r="FF1128" s="1104"/>
      <c r="FG1128" s="1104"/>
      <c r="FH1128" s="1104"/>
      <c r="FI1128" s="1104"/>
      <c r="FJ1128" s="1104"/>
      <c r="FK1128" s="1104"/>
      <c r="FL1128" s="1104"/>
      <c r="FM1128" s="1104"/>
      <c r="FN1128" s="1104"/>
      <c r="FO1128" s="1104"/>
      <c r="FP1128" s="1104"/>
      <c r="FQ1128" s="1104"/>
      <c r="FR1128" s="1104"/>
      <c r="FS1128" s="1104"/>
      <c r="FT1128" s="1104"/>
      <c r="FU1128" s="1104"/>
      <c r="FV1128" s="1104"/>
      <c r="FW1128" s="1104"/>
      <c r="FX1128" s="1104"/>
      <c r="FY1128" s="1104"/>
      <c r="FZ1128" s="1104"/>
      <c r="GA1128" s="1104"/>
      <c r="GB1128" s="1104"/>
      <c r="GC1128" s="1104"/>
      <c r="GD1128" s="1104"/>
      <c r="GE1128" s="1104"/>
      <c r="GF1128" s="1104"/>
      <c r="GG1128" s="1104"/>
      <c r="GH1128" s="1104"/>
      <c r="GI1128" s="1104"/>
      <c r="GJ1128" s="1104"/>
      <c r="GK1128" s="1104"/>
      <c r="GL1128" s="1104"/>
      <c r="GM1128" s="1104"/>
      <c r="GN1128" s="1104"/>
      <c r="GO1128" s="1104"/>
      <c r="GP1128" s="1104"/>
      <c r="GQ1128" s="1104"/>
      <c r="GR1128" s="1104"/>
      <c r="GS1128" s="1104"/>
      <c r="GT1128" s="1104"/>
      <c r="GU1128" s="1104"/>
      <c r="GV1128" s="1104"/>
      <c r="GW1128" s="1104"/>
      <c r="GX1128" s="1104"/>
      <c r="GY1128" s="1104"/>
      <c r="GZ1128" s="1104"/>
      <c r="HA1128" s="1104"/>
      <c r="HB1128" s="1104"/>
      <c r="HC1128" s="1104"/>
      <c r="HD1128" s="1104"/>
      <c r="HE1128" s="1104"/>
      <c r="HF1128" s="1104"/>
      <c r="HG1128" s="1104"/>
      <c r="HH1128" s="1104"/>
      <c r="HI1128" s="1104"/>
      <c r="HJ1128" s="1104"/>
      <c r="HK1128" s="1104"/>
      <c r="HL1128" s="1104"/>
      <c r="HM1128" s="1104"/>
      <c r="HN1128" s="1104"/>
      <c r="HO1128" s="1104"/>
      <c r="HP1128" s="1104"/>
      <c r="HQ1128" s="1104"/>
      <c r="HR1128" s="1104"/>
      <c r="HS1128" s="1104"/>
      <c r="HT1128" s="1104"/>
      <c r="HU1128" s="1104"/>
      <c r="HV1128" s="1104"/>
      <c r="HW1128" s="1104"/>
      <c r="HX1128" s="1104"/>
      <c r="HY1128" s="1104"/>
      <c r="HZ1128" s="1104"/>
      <c r="IA1128" s="1104"/>
      <c r="IB1128" s="1104"/>
      <c r="IC1128" s="1104"/>
      <c r="ID1128" s="1104"/>
      <c r="IE1128" s="1104"/>
      <c r="IF1128" s="1104"/>
      <c r="IG1128" s="1104"/>
      <c r="IH1128" s="1104"/>
      <c r="II1128" s="1104"/>
      <c r="IJ1128" s="1104"/>
      <c r="IK1128" s="1104"/>
      <c r="IL1128" s="1104"/>
      <c r="IM1128" s="1104"/>
      <c r="IN1128" s="1104"/>
      <c r="IO1128" s="1104"/>
      <c r="IP1128" s="1104"/>
      <c r="IQ1128" s="1104"/>
      <c r="IR1128" s="1104"/>
    </row>
    <row r="1129" spans="1:252" ht="5.25" customHeight="1" x14ac:dyDescent="0.2">
      <c r="A1129" s="321"/>
      <c r="B1129" s="260"/>
      <c r="C1129" s="260"/>
      <c r="D1129" s="260"/>
      <c r="E1129" s="260"/>
      <c r="F1129" s="260"/>
      <c r="G1129" s="260"/>
      <c r="H1129" s="260"/>
      <c r="I1129" s="260"/>
      <c r="J1129" s="1116"/>
      <c r="K1129" s="1100"/>
      <c r="L1129" s="314"/>
      <c r="M1129" s="314"/>
      <c r="N1129" s="314"/>
      <c r="O1129" s="314"/>
      <c r="P1129" s="314"/>
      <c r="Q1129" s="314"/>
      <c r="R1129" s="314"/>
      <c r="S1129" s="314"/>
      <c r="T1129" s="314"/>
      <c r="U1129" s="314"/>
      <c r="V1129" s="314"/>
      <c r="W1129" s="314"/>
      <c r="X1129" s="314"/>
      <c r="Y1129" s="314"/>
      <c r="Z1129" s="314"/>
      <c r="AA1129" s="314"/>
      <c r="AB1129" s="314"/>
      <c r="AC1129" s="314"/>
      <c r="AD1129" s="314"/>
      <c r="AE1129" s="314"/>
      <c r="AF1129" s="314"/>
      <c r="AG1129" s="314"/>
      <c r="AH1129" s="314"/>
      <c r="AI1129" s="314"/>
      <c r="AJ1129" s="314"/>
      <c r="AK1129" s="314"/>
      <c r="AL1129" s="314"/>
      <c r="AM1129" s="314"/>
      <c r="AN1129" s="314"/>
      <c r="AO1129" s="314"/>
      <c r="AP1129" s="314"/>
      <c r="AQ1129" s="314"/>
      <c r="AR1129" s="314"/>
      <c r="AS1129" s="314"/>
      <c r="AT1129" s="314"/>
      <c r="AU1129" s="314"/>
      <c r="AV1129" s="314"/>
      <c r="AW1129" s="314"/>
      <c r="AX1129" s="314"/>
      <c r="AY1129" s="314"/>
      <c r="AZ1129" s="314"/>
      <c r="BA1129" s="314"/>
      <c r="BB1129" s="314"/>
      <c r="BC1129" s="314"/>
      <c r="BD1129" s="314"/>
      <c r="BE1129" s="314"/>
      <c r="BF1129" s="314"/>
      <c r="BG1129" s="314"/>
      <c r="BH1129" s="314"/>
      <c r="BI1129" s="314"/>
      <c r="BJ1129" s="314"/>
      <c r="BK1129" s="314"/>
      <c r="BL1129" s="314"/>
      <c r="BM1129" s="314"/>
      <c r="BN1129" s="314"/>
      <c r="BO1129" s="314"/>
      <c r="BP1129" s="314"/>
      <c r="BQ1129" s="314"/>
      <c r="BR1129" s="314"/>
      <c r="BS1129" s="314"/>
      <c r="BT1129" s="314"/>
      <c r="BU1129" s="314"/>
      <c r="BV1129" s="314"/>
      <c r="BW1129" s="314"/>
      <c r="BX1129" s="314"/>
      <c r="BY1129" s="314"/>
      <c r="BZ1129" s="314"/>
      <c r="CA1129" s="314"/>
      <c r="CB1129" s="314"/>
      <c r="CC1129" s="314"/>
      <c r="CD1129" s="314"/>
      <c r="CE1129" s="314"/>
      <c r="CF1129" s="314"/>
      <c r="CG1129" s="314"/>
      <c r="CH1129" s="314"/>
      <c r="CI1129" s="314"/>
      <c r="CJ1129" s="314"/>
      <c r="CK1129" s="314"/>
      <c r="CL1129" s="314"/>
      <c r="CM1129" s="314"/>
      <c r="CN1129" s="314"/>
      <c r="CO1129" s="314"/>
      <c r="CP1129" s="314"/>
      <c r="CQ1129" s="314"/>
      <c r="CR1129" s="314"/>
      <c r="CS1129" s="314"/>
      <c r="CT1129" s="314"/>
      <c r="CU1129" s="314"/>
      <c r="CV1129" s="314"/>
      <c r="CW1129" s="314"/>
      <c r="CX1129" s="314"/>
      <c r="CY1129" s="314"/>
      <c r="CZ1129" s="314"/>
      <c r="DA1129" s="314"/>
      <c r="DB1129" s="314"/>
      <c r="DC1129" s="314"/>
      <c r="DD1129" s="314"/>
      <c r="DE1129" s="314"/>
      <c r="DF1129" s="314"/>
      <c r="DG1129" s="314"/>
      <c r="DH1129" s="314"/>
      <c r="DI1129" s="314"/>
      <c r="DJ1129" s="314"/>
      <c r="DK1129" s="314"/>
      <c r="DL1129" s="314"/>
      <c r="DM1129" s="314"/>
      <c r="DN1129" s="314"/>
      <c r="DO1129" s="314"/>
      <c r="DP1129" s="314"/>
      <c r="DQ1129" s="314"/>
      <c r="DR1129" s="314"/>
      <c r="DS1129" s="314"/>
      <c r="DT1129" s="314"/>
      <c r="DU1129" s="314"/>
      <c r="DV1129" s="314"/>
      <c r="DW1129" s="314"/>
      <c r="DX1129" s="314"/>
      <c r="DY1129" s="314"/>
      <c r="DZ1129" s="314"/>
      <c r="EA1129" s="314"/>
      <c r="EB1129" s="314"/>
      <c r="EC1129" s="314"/>
      <c r="ED1129" s="314"/>
      <c r="EE1129" s="314"/>
      <c r="EF1129" s="314"/>
      <c r="EG1129" s="314"/>
      <c r="EH1129" s="314"/>
      <c r="EI1129" s="314"/>
      <c r="EJ1129" s="314"/>
      <c r="EK1129" s="314"/>
      <c r="EL1129" s="314"/>
      <c r="EM1129" s="314"/>
      <c r="EN1129" s="314"/>
      <c r="EO1129" s="314"/>
      <c r="EP1129" s="314"/>
      <c r="EQ1129" s="314"/>
      <c r="ER1129" s="314"/>
      <c r="ES1129" s="314"/>
      <c r="ET1129" s="314"/>
      <c r="EU1129" s="314"/>
      <c r="EV1129" s="314"/>
      <c r="EW1129" s="314"/>
      <c r="EX1129" s="314"/>
      <c r="EY1129" s="314"/>
      <c r="EZ1129" s="314"/>
      <c r="FA1129" s="314"/>
      <c r="FB1129" s="314"/>
      <c r="FC1129" s="314"/>
      <c r="FD1129" s="314"/>
      <c r="FE1129" s="314"/>
      <c r="FF1129" s="314"/>
      <c r="FG1129" s="314"/>
      <c r="FH1129" s="314"/>
      <c r="FI1129" s="314"/>
      <c r="FJ1129" s="314"/>
      <c r="FK1129" s="314"/>
      <c r="FL1129" s="314"/>
      <c r="FM1129" s="314"/>
      <c r="FN1129" s="314"/>
      <c r="FO1129" s="314"/>
      <c r="FP1129" s="314"/>
      <c r="FQ1129" s="314"/>
      <c r="FR1129" s="314"/>
      <c r="FS1129" s="314"/>
      <c r="FT1129" s="314"/>
      <c r="FU1129" s="314"/>
      <c r="FV1129" s="314"/>
      <c r="FW1129" s="314"/>
      <c r="FX1129" s="314"/>
      <c r="FY1129" s="314"/>
      <c r="FZ1129" s="314"/>
      <c r="GA1129" s="314"/>
      <c r="GB1129" s="314"/>
      <c r="GC1129" s="314"/>
      <c r="GD1129" s="314"/>
      <c r="GE1129" s="314"/>
      <c r="GF1129" s="314"/>
      <c r="GG1129" s="314"/>
      <c r="GH1129" s="314"/>
      <c r="GI1129" s="314"/>
      <c r="GJ1129" s="314"/>
      <c r="GK1129" s="314"/>
      <c r="GL1129" s="314"/>
      <c r="GM1129" s="314"/>
      <c r="GN1129" s="314"/>
      <c r="GO1129" s="314"/>
      <c r="GP1129" s="314"/>
      <c r="GQ1129" s="314"/>
      <c r="GR1129" s="314"/>
      <c r="GS1129" s="314"/>
      <c r="GT1129" s="314"/>
      <c r="GU1129" s="314"/>
      <c r="GV1129" s="314"/>
      <c r="GW1129" s="314"/>
      <c r="GX1129" s="314"/>
      <c r="GY1129" s="314"/>
      <c r="GZ1129" s="314"/>
      <c r="HA1129" s="314"/>
      <c r="HB1129" s="314"/>
      <c r="HC1129" s="314"/>
      <c r="HD1129" s="314"/>
      <c r="HE1129" s="314"/>
      <c r="HF1129" s="314"/>
      <c r="HG1129" s="314"/>
      <c r="HH1129" s="314"/>
      <c r="HI1129" s="314"/>
      <c r="HJ1129" s="314"/>
      <c r="HK1129" s="314"/>
      <c r="HL1129" s="314"/>
      <c r="HM1129" s="314"/>
      <c r="HN1129" s="314"/>
      <c r="HO1129" s="314"/>
      <c r="HP1129" s="314"/>
      <c r="HQ1129" s="314"/>
      <c r="HR1129" s="314"/>
      <c r="HS1129" s="314"/>
      <c r="HT1129" s="314"/>
      <c r="HU1129" s="314"/>
      <c r="HV1129" s="314"/>
      <c r="HW1129" s="314"/>
      <c r="HX1129" s="314"/>
      <c r="HY1129" s="314"/>
      <c r="HZ1129" s="314"/>
      <c r="IA1129" s="314"/>
      <c r="IB1129" s="314"/>
      <c r="IC1129" s="314"/>
      <c r="ID1129" s="314"/>
      <c r="IE1129" s="314"/>
      <c r="IF1129" s="314"/>
      <c r="IG1129" s="314"/>
      <c r="IH1129" s="314"/>
      <c r="II1129" s="314"/>
      <c r="IJ1129" s="314"/>
      <c r="IK1129" s="314"/>
      <c r="IL1129" s="314"/>
      <c r="IM1129" s="314"/>
      <c r="IN1129" s="314"/>
      <c r="IO1129" s="314"/>
      <c r="IP1129" s="314"/>
      <c r="IQ1129" s="314"/>
      <c r="IR1129" s="314"/>
    </row>
    <row r="1130" spans="1:252" ht="34.5" customHeight="1" x14ac:dyDescent="0.2">
      <c r="A1130" s="136">
        <v>1</v>
      </c>
      <c r="B1130" s="136" t="s">
        <v>437</v>
      </c>
      <c r="C1130" s="132">
        <v>1</v>
      </c>
      <c r="D1130" s="132" t="s">
        <v>274</v>
      </c>
      <c r="E1130" s="132" t="s">
        <v>274</v>
      </c>
      <c r="F1130" s="132">
        <v>1</v>
      </c>
      <c r="G1130" s="132" t="s">
        <v>274</v>
      </c>
      <c r="H1130" s="132">
        <v>1.2</v>
      </c>
      <c r="I1130" s="132" t="s">
        <v>274</v>
      </c>
      <c r="J1130" s="132">
        <v>1.2</v>
      </c>
      <c r="K1130" s="132">
        <v>1</v>
      </c>
      <c r="L1130" s="136"/>
      <c r="M1130" s="141" t="s">
        <v>438</v>
      </c>
      <c r="N1130" s="136"/>
      <c r="O1130" s="136"/>
    </row>
    <row r="1131" spans="1:252" ht="17.100000000000001" customHeight="1" x14ac:dyDescent="0.2">
      <c r="A1131" s="139"/>
      <c r="B1131" s="556" t="s">
        <v>101</v>
      </c>
      <c r="C1131" s="557">
        <f t="shared" ref="C1131:J1131" si="50">SUM(C1130:C1130)</f>
        <v>1</v>
      </c>
      <c r="D1131" s="557" t="s">
        <v>274</v>
      </c>
      <c r="E1131" s="557" t="s">
        <v>274</v>
      </c>
      <c r="F1131" s="557">
        <f t="shared" si="50"/>
        <v>1</v>
      </c>
      <c r="G1131" s="557" t="s">
        <v>274</v>
      </c>
      <c r="H1131" s="557">
        <f t="shared" si="50"/>
        <v>1.2</v>
      </c>
      <c r="I1131" s="557" t="s">
        <v>274</v>
      </c>
      <c r="J1131" s="557">
        <f t="shared" si="50"/>
        <v>1.2</v>
      </c>
      <c r="K1131" s="557">
        <f>SUM(K1130:K1130)</f>
        <v>1</v>
      </c>
      <c r="L1131" s="139"/>
      <c r="M1131" s="139"/>
      <c r="N1131" s="139"/>
      <c r="O1131" s="139"/>
    </row>
    <row r="1132" spans="1:252" ht="3.75" customHeight="1" x14ac:dyDescent="0.25">
      <c r="A1132" s="61"/>
      <c r="K1132" s="312"/>
    </row>
    <row r="1133" spans="1:252" ht="24" customHeight="1" x14ac:dyDescent="0.25">
      <c r="A1133" s="1103" t="s">
        <v>236</v>
      </c>
      <c r="B1133" s="1104"/>
      <c r="C1133" s="1104"/>
      <c r="D1133" s="1104"/>
      <c r="E1133" s="1104"/>
      <c r="F1133" s="1104"/>
      <c r="G1133" s="1104"/>
      <c r="H1133" s="1104"/>
      <c r="I1133" s="1104"/>
      <c r="K1133" s="312"/>
    </row>
    <row r="1134" spans="1:252" ht="5.25" customHeight="1" x14ac:dyDescent="0.25">
      <c r="A1134" s="61"/>
      <c r="K1134" s="312"/>
    </row>
    <row r="1135" spans="1:252" ht="19.5" customHeight="1" x14ac:dyDescent="0.25">
      <c r="A1135" s="111">
        <v>1</v>
      </c>
      <c r="B1135" s="204" t="s">
        <v>947</v>
      </c>
      <c r="C1135" s="338">
        <v>1</v>
      </c>
      <c r="D1135" s="338">
        <v>1</v>
      </c>
      <c r="E1135" s="338" t="s">
        <v>274</v>
      </c>
      <c r="F1135" s="111" t="s">
        <v>274</v>
      </c>
      <c r="G1135" s="338" t="s">
        <v>274</v>
      </c>
      <c r="H1135" s="576" t="s">
        <v>274</v>
      </c>
      <c r="I1135" s="204">
        <v>0.06</v>
      </c>
      <c r="J1135" s="650">
        <v>0.06</v>
      </c>
      <c r="K1135" s="111">
        <v>1</v>
      </c>
      <c r="L1135" s="310" t="s">
        <v>856</v>
      </c>
      <c r="M1135" s="204" t="s">
        <v>857</v>
      </c>
      <c r="N1135" s="120"/>
      <c r="O1135" s="120"/>
    </row>
    <row r="1136" spans="1:252" ht="19.5" customHeight="1" x14ac:dyDescent="0.25">
      <c r="A1136" s="597">
        <v>2</v>
      </c>
      <c r="B1136" s="204" t="s">
        <v>972</v>
      </c>
      <c r="C1136" s="338">
        <v>1</v>
      </c>
      <c r="D1136" s="338">
        <v>1</v>
      </c>
      <c r="E1136" s="338" t="s">
        <v>274</v>
      </c>
      <c r="F1136" s="111" t="s">
        <v>274</v>
      </c>
      <c r="G1136" s="338" t="s">
        <v>274</v>
      </c>
      <c r="H1136" s="576" t="s">
        <v>274</v>
      </c>
      <c r="I1136" s="473">
        <v>2.5</v>
      </c>
      <c r="J1136" s="473">
        <v>2.5</v>
      </c>
      <c r="K1136" s="111">
        <v>1</v>
      </c>
      <c r="L1136" s="310" t="s">
        <v>856</v>
      </c>
      <c r="M1136" s="317"/>
      <c r="N1136" s="264"/>
      <c r="O1136" s="264"/>
    </row>
    <row r="1137" spans="1:15" ht="19.5" customHeight="1" x14ac:dyDescent="0.2">
      <c r="A1137" s="1171" t="s">
        <v>137</v>
      </c>
      <c r="B1137" s="1171"/>
      <c r="C1137" s="577">
        <v>2</v>
      </c>
      <c r="D1137" s="577">
        <v>2</v>
      </c>
      <c r="E1137" s="577" t="s">
        <v>274</v>
      </c>
      <c r="F1137" s="51" t="s">
        <v>274</v>
      </c>
      <c r="G1137" s="577" t="s">
        <v>274</v>
      </c>
      <c r="H1137" s="639" t="s">
        <v>274</v>
      </c>
      <c r="I1137" s="513">
        <v>2.56</v>
      </c>
      <c r="J1137" s="513">
        <v>2.56</v>
      </c>
      <c r="K1137" s="51">
        <v>2</v>
      </c>
    </row>
    <row r="1138" spans="1:15" ht="7.5" customHeight="1" x14ac:dyDescent="0.25">
      <c r="A1138" s="59"/>
      <c r="B1138" s="316"/>
      <c r="C1138" s="316"/>
      <c r="D1138" s="316"/>
      <c r="E1138" s="316"/>
      <c r="F1138" s="316"/>
      <c r="G1138" s="316"/>
      <c r="H1138" s="316"/>
      <c r="I1138" s="316"/>
      <c r="J1138" s="316"/>
      <c r="K1138" s="312"/>
    </row>
    <row r="1139" spans="1:15" ht="24" customHeight="1" x14ac:dyDescent="0.3">
      <c r="A1139" s="61"/>
      <c r="B1139" s="1114" t="s">
        <v>266</v>
      </c>
      <c r="C1139" s="1114"/>
      <c r="D1139" s="1092"/>
      <c r="E1139" s="1092"/>
      <c r="F1139" s="1092"/>
      <c r="G1139" s="1092"/>
      <c r="H1139" s="1092"/>
      <c r="I1139" s="1092"/>
      <c r="J1139" s="1092"/>
      <c r="K1139" s="312"/>
    </row>
    <row r="1140" spans="1:15" ht="8.25" customHeight="1" x14ac:dyDescent="0.25">
      <c r="A1140" s="62"/>
      <c r="B1140" s="34"/>
      <c r="C1140" s="34"/>
      <c r="D1140" s="34"/>
      <c r="E1140" s="34"/>
      <c r="F1140" s="34"/>
      <c r="G1140" s="34"/>
      <c r="H1140" s="34"/>
      <c r="I1140" s="34"/>
      <c r="J1140" s="34"/>
      <c r="K1140" s="130"/>
    </row>
    <row r="1141" spans="1:15" ht="3.75" customHeight="1" x14ac:dyDescent="0.25">
      <c r="A1141" s="61"/>
      <c r="K1141" s="312"/>
    </row>
    <row r="1142" spans="1:15" ht="24" customHeight="1" x14ac:dyDescent="0.25">
      <c r="A1142" s="1103" t="s">
        <v>175</v>
      </c>
      <c r="B1142" s="1104"/>
      <c r="C1142" s="1104"/>
      <c r="D1142" s="1104"/>
      <c r="E1142" s="1104"/>
      <c r="F1142" s="1104"/>
      <c r="G1142" s="1104"/>
      <c r="H1142" s="1104"/>
      <c r="I1142" s="1104"/>
      <c r="K1142" s="312"/>
    </row>
    <row r="1143" spans="1:15" ht="6" customHeight="1" x14ac:dyDescent="0.25">
      <c r="A1143" s="313"/>
      <c r="B1143" s="314"/>
      <c r="C1143" s="314"/>
      <c r="D1143" s="314"/>
      <c r="E1143" s="314"/>
      <c r="F1143" s="314"/>
      <c r="G1143" s="314"/>
      <c r="H1143" s="314"/>
      <c r="I1143" s="314"/>
      <c r="K1143" s="312"/>
    </row>
    <row r="1144" spans="1:15" ht="32.25" customHeight="1" x14ac:dyDescent="0.2">
      <c r="A1144" s="204">
        <v>1</v>
      </c>
      <c r="B1144" s="566" t="s">
        <v>781</v>
      </c>
      <c r="C1144" s="204">
        <v>1</v>
      </c>
      <c r="D1144" s="338">
        <v>1</v>
      </c>
      <c r="E1144" s="338" t="s">
        <v>274</v>
      </c>
      <c r="F1144" s="338" t="s">
        <v>274</v>
      </c>
      <c r="G1144" s="338" t="s">
        <v>274</v>
      </c>
      <c r="H1144" s="338" t="s">
        <v>274</v>
      </c>
      <c r="I1144" s="111">
        <v>6.3E-2</v>
      </c>
      <c r="J1144" s="111">
        <v>6.3E-2</v>
      </c>
      <c r="K1144" s="111">
        <v>2</v>
      </c>
      <c r="L1144" s="310" t="s">
        <v>783</v>
      </c>
      <c r="M1144" s="310" t="s">
        <v>782</v>
      </c>
      <c r="N1144" s="204"/>
      <c r="O1144" s="204"/>
    </row>
    <row r="1145" spans="1:15" ht="21.75" customHeight="1" x14ac:dyDescent="0.25">
      <c r="A1145" s="1096" t="s">
        <v>137</v>
      </c>
      <c r="B1145" s="1096"/>
      <c r="C1145" s="577">
        <v>1</v>
      </c>
      <c r="D1145" s="513">
        <f t="shared" ref="D1145:K1145" si="51">SUM(D1144:D1144)</f>
        <v>1</v>
      </c>
      <c r="E1145" s="577" t="s">
        <v>274</v>
      </c>
      <c r="F1145" s="577" t="s">
        <v>274</v>
      </c>
      <c r="G1145" s="577" t="s">
        <v>274</v>
      </c>
      <c r="H1145" s="577" t="s">
        <v>274</v>
      </c>
      <c r="I1145" s="514">
        <f t="shared" si="51"/>
        <v>6.3E-2</v>
      </c>
      <c r="J1145" s="563">
        <f t="shared" si="51"/>
        <v>6.3E-2</v>
      </c>
      <c r="K1145" s="51">
        <f t="shared" si="51"/>
        <v>2</v>
      </c>
      <c r="L1145" s="52"/>
    </row>
    <row r="1146" spans="1:15" ht="3.75" customHeight="1" x14ac:dyDescent="0.25">
      <c r="A1146" s="61"/>
      <c r="K1146" s="312"/>
      <c r="L1146" s="52"/>
    </row>
    <row r="1147" spans="1:15" ht="24" customHeight="1" x14ac:dyDescent="0.3">
      <c r="A1147" s="61"/>
      <c r="B1147" s="1113" t="s">
        <v>267</v>
      </c>
      <c r="C1147" s="1113"/>
      <c r="D1147" s="1092"/>
      <c r="E1147" s="1092"/>
      <c r="F1147" s="1092"/>
      <c r="G1147" s="1092"/>
      <c r="H1147" s="1092"/>
      <c r="I1147" s="1092"/>
      <c r="J1147" s="1092"/>
      <c r="K1147" s="312"/>
      <c r="L1147" s="52"/>
    </row>
    <row r="1148" spans="1:15" ht="3" customHeight="1" x14ac:dyDescent="0.25">
      <c r="A1148" s="61"/>
      <c r="K1148" s="312"/>
      <c r="L1148" s="52"/>
    </row>
    <row r="1149" spans="1:15" ht="30" x14ac:dyDescent="0.2">
      <c r="A1149" s="111">
        <v>1</v>
      </c>
      <c r="B1149" s="204" t="s">
        <v>833</v>
      </c>
      <c r="C1149" s="338">
        <v>1</v>
      </c>
      <c r="D1149" s="338" t="s">
        <v>274</v>
      </c>
      <c r="E1149" s="338">
        <v>2</v>
      </c>
      <c r="F1149" s="338" t="s">
        <v>274</v>
      </c>
      <c r="G1149" s="591">
        <v>1</v>
      </c>
      <c r="H1149" s="338" t="s">
        <v>274</v>
      </c>
      <c r="I1149" s="338" t="s">
        <v>274</v>
      </c>
      <c r="J1149" s="591">
        <v>1</v>
      </c>
      <c r="K1149" s="338">
        <v>2</v>
      </c>
      <c r="L1149" s="434" t="s">
        <v>830</v>
      </c>
      <c r="M1149" s="435"/>
      <c r="N1149" s="121"/>
      <c r="O1149" s="121"/>
    </row>
    <row r="1150" spans="1:15" ht="18.75" customHeight="1" x14ac:dyDescent="0.2">
      <c r="A1150" s="597">
        <v>2</v>
      </c>
      <c r="B1150" s="151" t="s">
        <v>115</v>
      </c>
      <c r="C1150" s="338" t="s">
        <v>274</v>
      </c>
      <c r="D1150" s="204">
        <v>1</v>
      </c>
      <c r="E1150" s="338" t="s">
        <v>274</v>
      </c>
      <c r="F1150" s="338" t="s">
        <v>274</v>
      </c>
      <c r="G1150" s="338" t="s">
        <v>274</v>
      </c>
      <c r="H1150" s="332" t="s">
        <v>274</v>
      </c>
      <c r="I1150" s="473">
        <v>0.01</v>
      </c>
      <c r="J1150" s="473">
        <f>SUM(G1150:I1150)</f>
        <v>0.01</v>
      </c>
      <c r="K1150" s="211">
        <v>1</v>
      </c>
      <c r="L1150" s="204"/>
      <c r="M1150" s="426" t="s">
        <v>340</v>
      </c>
      <c r="N1150" s="133"/>
      <c r="O1150" s="133"/>
    </row>
    <row r="1151" spans="1:15" ht="19.5" customHeight="1" x14ac:dyDescent="0.25">
      <c r="A1151" s="1096" t="s">
        <v>123</v>
      </c>
      <c r="B1151" s="1096"/>
      <c r="C1151" s="577">
        <v>1</v>
      </c>
      <c r="D1151" s="513">
        <f>SUM(D1150)</f>
        <v>1</v>
      </c>
      <c r="E1151" s="577">
        <v>2</v>
      </c>
      <c r="F1151" s="577" t="s">
        <v>274</v>
      </c>
      <c r="G1151" s="598">
        <v>1</v>
      </c>
      <c r="H1151" s="568" t="s">
        <v>274</v>
      </c>
      <c r="I1151" s="489">
        <f>SUM(I1150)</f>
        <v>0.01</v>
      </c>
      <c r="J1151" s="489">
        <f>SUM(G1151:I1151)</f>
        <v>1.01</v>
      </c>
      <c r="K1151" s="513">
        <v>3</v>
      </c>
      <c r="L1151" s="52"/>
    </row>
    <row r="1152" spans="1:15" ht="2.25" customHeight="1" x14ac:dyDescent="0.3">
      <c r="A1152" s="81"/>
      <c r="B1152" s="82"/>
      <c r="C1152" s="82"/>
      <c r="D1152" s="83"/>
      <c r="E1152" s="83"/>
      <c r="F1152" s="83"/>
      <c r="G1152" s="95"/>
      <c r="H1152" s="95"/>
      <c r="I1152" s="95"/>
      <c r="J1152" s="45"/>
      <c r="K1152" s="312"/>
      <c r="L1152" s="52"/>
    </row>
    <row r="1153" spans="1:15" ht="24" customHeight="1" x14ac:dyDescent="0.25">
      <c r="A1153" s="1103" t="s">
        <v>236</v>
      </c>
      <c r="B1153" s="1092"/>
      <c r="C1153" s="1092"/>
      <c r="D1153" s="1092"/>
      <c r="E1153" s="1092"/>
      <c r="F1153" s="1092"/>
      <c r="G1153" s="1092"/>
      <c r="H1153" s="1092"/>
      <c r="I1153" s="1092"/>
      <c r="J1153" s="1092"/>
      <c r="K1153" s="312"/>
      <c r="L1153" s="52"/>
    </row>
    <row r="1154" spans="1:15" ht="5.25" customHeight="1" x14ac:dyDescent="0.3">
      <c r="A1154" s="75"/>
      <c r="B1154" s="76"/>
      <c r="C1154" s="76"/>
      <c r="D1154" s="77"/>
      <c r="E1154" s="77"/>
      <c r="F1154" s="77"/>
      <c r="G1154" s="78"/>
      <c r="H1154" s="78"/>
      <c r="I1154" s="78"/>
      <c r="J1154" s="36"/>
      <c r="K1154" s="312"/>
      <c r="L1154" s="52"/>
    </row>
    <row r="1155" spans="1:15" ht="18.75" customHeight="1" x14ac:dyDescent="0.25">
      <c r="A1155" s="566">
        <v>1</v>
      </c>
      <c r="B1155" s="204" t="s">
        <v>974</v>
      </c>
      <c r="C1155" s="338" t="s">
        <v>274</v>
      </c>
      <c r="D1155" s="338">
        <v>2</v>
      </c>
      <c r="E1155" s="338" t="s">
        <v>274</v>
      </c>
      <c r="F1155" s="111" t="s">
        <v>274</v>
      </c>
      <c r="G1155" s="338" t="s">
        <v>274</v>
      </c>
      <c r="H1155" s="576" t="s">
        <v>274</v>
      </c>
      <c r="I1155" s="473">
        <v>0.03</v>
      </c>
      <c r="J1155" s="650">
        <v>0.03</v>
      </c>
      <c r="K1155" s="111">
        <v>2</v>
      </c>
      <c r="L1155" s="310" t="s">
        <v>859</v>
      </c>
      <c r="M1155" s="204"/>
      <c r="N1155" s="120"/>
      <c r="O1155" s="120"/>
    </row>
    <row r="1156" spans="1:15" ht="16.5" customHeight="1" x14ac:dyDescent="0.25">
      <c r="A1156" s="566">
        <v>2</v>
      </c>
      <c r="B1156" s="204" t="s">
        <v>975</v>
      </c>
      <c r="C1156" s="338" t="s">
        <v>274</v>
      </c>
      <c r="D1156" s="338">
        <v>2</v>
      </c>
      <c r="E1156" s="338" t="s">
        <v>274</v>
      </c>
      <c r="F1156" s="111" t="s">
        <v>274</v>
      </c>
      <c r="G1156" s="338" t="s">
        <v>274</v>
      </c>
      <c r="H1156" s="576" t="s">
        <v>274</v>
      </c>
      <c r="I1156" s="473">
        <v>0.6</v>
      </c>
      <c r="J1156" s="650">
        <v>0.6</v>
      </c>
      <c r="K1156" s="111">
        <v>2</v>
      </c>
      <c r="L1156" s="310" t="s">
        <v>859</v>
      </c>
      <c r="M1156" s="204"/>
      <c r="N1156" s="120"/>
      <c r="O1156" s="120"/>
    </row>
    <row r="1157" spans="1:15" ht="18.75" customHeight="1" x14ac:dyDescent="0.25">
      <c r="A1157" s="566">
        <v>3</v>
      </c>
      <c r="B1157" s="151" t="s">
        <v>858</v>
      </c>
      <c r="C1157" s="338" t="s">
        <v>274</v>
      </c>
      <c r="D1157" s="338" t="s">
        <v>274</v>
      </c>
      <c r="E1157" s="338" t="s">
        <v>274</v>
      </c>
      <c r="F1157" s="338" t="s">
        <v>274</v>
      </c>
      <c r="G1157" s="338" t="s">
        <v>274</v>
      </c>
      <c r="H1157" s="338" t="s">
        <v>274</v>
      </c>
      <c r="I1157" s="650">
        <v>0.2</v>
      </c>
      <c r="J1157" s="650">
        <v>0.2</v>
      </c>
      <c r="K1157" s="111">
        <v>1</v>
      </c>
      <c r="L1157" s="310" t="s">
        <v>859</v>
      </c>
      <c r="M1157" s="317"/>
      <c r="N1157" s="264"/>
      <c r="O1157" s="264"/>
    </row>
    <row r="1158" spans="1:15" ht="15" customHeight="1" x14ac:dyDescent="0.25">
      <c r="A1158" s="566">
        <v>4</v>
      </c>
      <c r="B1158" s="204" t="s">
        <v>973</v>
      </c>
      <c r="C1158" s="338">
        <v>1</v>
      </c>
      <c r="D1158" s="338">
        <v>1</v>
      </c>
      <c r="E1158" s="338" t="s">
        <v>274</v>
      </c>
      <c r="F1158" s="338" t="s">
        <v>274</v>
      </c>
      <c r="G1158" s="338" t="s">
        <v>274</v>
      </c>
      <c r="H1158" s="338" t="s">
        <v>274</v>
      </c>
      <c r="I1158" s="650">
        <v>0.1</v>
      </c>
      <c r="J1158" s="650">
        <v>0.1</v>
      </c>
      <c r="K1158" s="111">
        <v>1</v>
      </c>
      <c r="L1158" s="310" t="s">
        <v>859</v>
      </c>
      <c r="M1158" s="317"/>
      <c r="N1158" s="264"/>
      <c r="O1158" s="264"/>
    </row>
    <row r="1159" spans="1:15" ht="21.75" customHeight="1" x14ac:dyDescent="0.25">
      <c r="A1159" s="1096" t="s">
        <v>137</v>
      </c>
      <c r="B1159" s="1096"/>
      <c r="C1159" s="577">
        <f>SUM(C1158)</f>
        <v>1</v>
      </c>
      <c r="D1159" s="513">
        <f t="shared" ref="D1159:K1159" si="52">SUM(D1155:D1158)</f>
        <v>5</v>
      </c>
      <c r="E1159" s="489" t="s">
        <v>274</v>
      </c>
      <c r="F1159" s="489" t="s">
        <v>274</v>
      </c>
      <c r="G1159" s="489" t="s">
        <v>274</v>
      </c>
      <c r="H1159" s="489" t="s">
        <v>274</v>
      </c>
      <c r="I1159" s="489">
        <f t="shared" si="52"/>
        <v>0.93</v>
      </c>
      <c r="J1159" s="490">
        <f t="shared" si="52"/>
        <v>0.93</v>
      </c>
      <c r="K1159" s="51">
        <f t="shared" si="52"/>
        <v>6</v>
      </c>
      <c r="L1159" s="52"/>
    </row>
    <row r="1160" spans="1:15" ht="9" customHeight="1" x14ac:dyDescent="0.3">
      <c r="A1160" s="75"/>
      <c r="B1160" s="76"/>
      <c r="C1160" s="76"/>
      <c r="D1160" s="77"/>
      <c r="E1160" s="77"/>
      <c r="F1160" s="77"/>
      <c r="G1160" s="78"/>
      <c r="H1160" s="78"/>
      <c r="I1160" s="78"/>
      <c r="J1160" s="36"/>
      <c r="K1160" s="312"/>
    </row>
    <row r="1161" spans="1:15" ht="24" customHeight="1" x14ac:dyDescent="0.25">
      <c r="A1161" s="62"/>
      <c r="B1161" s="1196" t="s">
        <v>268</v>
      </c>
      <c r="C1161" s="1196"/>
      <c r="D1161" s="1197"/>
      <c r="E1161" s="1197"/>
      <c r="F1161" s="1197"/>
      <c r="G1161" s="1197"/>
      <c r="H1161" s="1197"/>
      <c r="I1161" s="1197"/>
      <c r="J1161" s="1197"/>
      <c r="K1161" s="130"/>
    </row>
    <row r="1162" spans="1:15" ht="24" customHeight="1" x14ac:dyDescent="0.25">
      <c r="A1162" s="1103" t="s">
        <v>183</v>
      </c>
      <c r="B1162" s="1104"/>
      <c r="C1162" s="1104"/>
      <c r="D1162" s="1104"/>
      <c r="E1162" s="1104"/>
      <c r="F1162" s="1104"/>
      <c r="G1162" s="1104"/>
      <c r="H1162" s="1104"/>
      <c r="I1162" s="1104"/>
      <c r="K1162" s="312"/>
    </row>
    <row r="1163" spans="1:15" ht="7.5" customHeight="1" x14ac:dyDescent="0.25">
      <c r="A1163" s="313"/>
      <c r="B1163" s="314"/>
      <c r="C1163" s="314"/>
      <c r="D1163" s="314"/>
      <c r="E1163" s="314"/>
      <c r="F1163" s="314"/>
      <c r="G1163" s="314"/>
      <c r="H1163" s="314"/>
      <c r="I1163" s="314"/>
      <c r="K1163" s="312"/>
    </row>
    <row r="1164" spans="1:15" ht="30" customHeight="1" x14ac:dyDescent="0.2">
      <c r="A1164" s="132">
        <v>1</v>
      </c>
      <c r="B1164" s="132" t="s">
        <v>537</v>
      </c>
      <c r="C1164" s="207" t="s">
        <v>274</v>
      </c>
      <c r="D1164" s="132">
        <v>1</v>
      </c>
      <c r="E1164" s="207" t="s">
        <v>274</v>
      </c>
      <c r="F1164" s="132">
        <v>1</v>
      </c>
      <c r="G1164" s="664" t="s">
        <v>274</v>
      </c>
      <c r="H1164" s="545">
        <v>1</v>
      </c>
      <c r="I1164" s="664" t="s">
        <v>274</v>
      </c>
      <c r="J1164" s="664">
        <f>SUM(G1164:I1164)</f>
        <v>1</v>
      </c>
      <c r="K1164" s="207">
        <v>1</v>
      </c>
      <c r="L1164" s="214"/>
      <c r="M1164" s="137" t="s">
        <v>341</v>
      </c>
      <c r="N1164" s="137"/>
      <c r="O1164" s="136"/>
    </row>
    <row r="1165" spans="1:15" ht="17.100000000000001" customHeight="1" x14ac:dyDescent="0.2">
      <c r="A1165" s="1096" t="s">
        <v>123</v>
      </c>
      <c r="B1165" s="1096"/>
      <c r="C1165" s="671" t="s">
        <v>274</v>
      </c>
      <c r="D1165" s="513">
        <f t="shared" ref="D1165:J1165" si="53">SUM(D1164)</f>
        <v>1</v>
      </c>
      <c r="E1165" s="489" t="s">
        <v>274</v>
      </c>
      <c r="F1165" s="513">
        <f t="shared" si="53"/>
        <v>1</v>
      </c>
      <c r="G1165" s="489" t="s">
        <v>274</v>
      </c>
      <c r="H1165" s="489">
        <f t="shared" si="53"/>
        <v>1</v>
      </c>
      <c r="I1165" s="489" t="s">
        <v>274</v>
      </c>
      <c r="J1165" s="490">
        <f t="shared" si="53"/>
        <v>1</v>
      </c>
      <c r="K1165" s="51">
        <f>SUM(K1164)</f>
        <v>1</v>
      </c>
    </row>
    <row r="1166" spans="1:15" ht="8.25" customHeight="1" x14ac:dyDescent="0.2">
      <c r="A1166" s="114"/>
      <c r="B1166" s="115"/>
      <c r="C1166" s="127"/>
      <c r="D1166" s="116"/>
      <c r="E1166" s="128"/>
      <c r="F1166" s="116"/>
      <c r="G1166" s="128"/>
      <c r="H1166" s="117"/>
      <c r="I1166" s="128"/>
      <c r="J1166" s="118"/>
      <c r="K1166" s="91"/>
    </row>
    <row r="1167" spans="1:15" ht="24" customHeight="1" x14ac:dyDescent="0.2">
      <c r="A1167" s="1180" t="s">
        <v>888</v>
      </c>
      <c r="B1167" s="1181"/>
      <c r="C1167" s="1181"/>
      <c r="D1167" s="1181"/>
      <c r="E1167" s="1181"/>
      <c r="F1167" s="1181"/>
      <c r="G1167" s="1181"/>
      <c r="H1167" s="1181"/>
      <c r="I1167" s="1181"/>
      <c r="J1167" s="1181"/>
      <c r="K1167" s="1181"/>
      <c r="L1167" s="1181"/>
      <c r="M1167" s="1181"/>
    </row>
    <row r="1168" spans="1:15" ht="17.100000000000001" customHeight="1" x14ac:dyDescent="0.2">
      <c r="A1168" s="1180"/>
      <c r="B1168" s="1181"/>
      <c r="C1168" s="1181"/>
      <c r="D1168" s="1181"/>
      <c r="E1168" s="1181"/>
      <c r="F1168" s="1181"/>
      <c r="G1168" s="1181"/>
      <c r="H1168" s="1181"/>
      <c r="I1168" s="1181"/>
      <c r="J1168" s="1181"/>
      <c r="K1168" s="1181"/>
      <c r="L1168" s="1181"/>
      <c r="M1168" s="1181"/>
    </row>
    <row r="1169" spans="1:252" ht="24" customHeight="1" x14ac:dyDescent="0.2">
      <c r="A1169" s="1185" t="s">
        <v>1081</v>
      </c>
      <c r="B1169" s="1186"/>
      <c r="C1169" s="1186"/>
      <c r="D1169" s="1186"/>
      <c r="E1169" s="1186"/>
      <c r="F1169" s="1186"/>
      <c r="G1169" s="1186"/>
      <c r="H1169" s="1186"/>
      <c r="I1169" s="1186"/>
      <c r="J1169" s="1186"/>
      <c r="K1169" s="1186"/>
      <c r="L1169" s="319"/>
      <c r="M1169" s="319"/>
    </row>
    <row r="1170" spans="1:252" ht="30.75" customHeight="1" x14ac:dyDescent="0.2">
      <c r="A1170" s="111">
        <v>1</v>
      </c>
      <c r="B1170" s="151" t="s">
        <v>1309</v>
      </c>
      <c r="C1170" s="338" t="s">
        <v>274</v>
      </c>
      <c r="D1170" s="204">
        <v>1</v>
      </c>
      <c r="E1170" s="338" t="s">
        <v>274</v>
      </c>
      <c r="F1170" s="338">
        <v>1</v>
      </c>
      <c r="G1170" s="338" t="s">
        <v>274</v>
      </c>
      <c r="H1170" s="473">
        <v>82.5</v>
      </c>
      <c r="I1170" s="338" t="s">
        <v>274</v>
      </c>
      <c r="J1170" s="591">
        <f>SUM(G1170:I1170)</f>
        <v>82.5</v>
      </c>
      <c r="K1170" s="204">
        <v>1</v>
      </c>
      <c r="L1170" s="1117" t="s">
        <v>1082</v>
      </c>
      <c r="M1170" s="1178"/>
      <c r="N1170" s="1178"/>
      <c r="O1170" s="1178"/>
    </row>
    <row r="1171" spans="1:252" ht="20.25" customHeight="1" x14ac:dyDescent="0.2">
      <c r="A1171" s="1191" t="s">
        <v>101</v>
      </c>
      <c r="B1171" s="1192"/>
      <c r="C1171" s="577" t="s">
        <v>274</v>
      </c>
      <c r="D1171" s="513">
        <v>1</v>
      </c>
      <c r="E1171" s="577" t="s">
        <v>274</v>
      </c>
      <c r="F1171" s="577">
        <f>SUM(F1170)</f>
        <v>1</v>
      </c>
      <c r="G1171" s="577" t="s">
        <v>274</v>
      </c>
      <c r="H1171" s="489">
        <f>SUM(H1170)</f>
        <v>82.5</v>
      </c>
      <c r="I1171" s="338" t="s">
        <v>274</v>
      </c>
      <c r="J1171" s="598">
        <f>SUM(G1171:I1171)</f>
        <v>82.5</v>
      </c>
      <c r="K1171" s="513">
        <v>1</v>
      </c>
      <c r="L1171" s="1179"/>
      <c r="M1171" s="1179"/>
      <c r="N1171" s="1179"/>
      <c r="O1171" s="1179"/>
    </row>
    <row r="1172" spans="1:252" s="1184" customFormat="1" ht="24" customHeight="1" x14ac:dyDescent="0.2">
      <c r="A1172" s="1182" t="s">
        <v>889</v>
      </c>
      <c r="B1172" s="1183"/>
      <c r="C1172" s="1183"/>
      <c r="D1172" s="1183"/>
      <c r="E1172" s="1183"/>
      <c r="F1172" s="1183"/>
      <c r="G1172" s="1183"/>
      <c r="H1172" s="1183"/>
      <c r="I1172" s="1183"/>
      <c r="J1172" s="1183"/>
      <c r="K1172" s="1183"/>
      <c r="L1172" s="1183"/>
      <c r="M1172" s="1183"/>
      <c r="N1172" s="1183"/>
      <c r="O1172" s="1183"/>
      <c r="P1172" s="1183"/>
      <c r="Q1172" s="1183"/>
      <c r="R1172" s="1183"/>
      <c r="S1172" s="1183"/>
      <c r="T1172" s="1183"/>
      <c r="U1172" s="1183"/>
      <c r="V1172" s="1183"/>
      <c r="W1172" s="1183"/>
      <c r="X1172" s="1183"/>
      <c r="Y1172" s="1183"/>
      <c r="Z1172" s="1183"/>
      <c r="AA1172" s="1183"/>
      <c r="AB1172" s="1183"/>
      <c r="AC1172" s="1183"/>
      <c r="AD1172" s="1183"/>
      <c r="AE1172" s="1183"/>
      <c r="AF1172" s="1183"/>
      <c r="AG1172" s="1183"/>
      <c r="AH1172" s="1183"/>
      <c r="AI1172" s="1183"/>
      <c r="AJ1172" s="1183"/>
      <c r="AK1172" s="1183"/>
      <c r="AL1172" s="1183"/>
      <c r="AM1172" s="1183"/>
      <c r="AN1172" s="1183"/>
      <c r="AO1172" s="1183"/>
      <c r="AP1172" s="1183"/>
      <c r="AQ1172" s="1183"/>
      <c r="AR1172" s="1183"/>
      <c r="AS1172" s="1183"/>
      <c r="AT1172" s="1183"/>
      <c r="AU1172" s="1183"/>
      <c r="AV1172" s="1183"/>
      <c r="AW1172" s="1183"/>
      <c r="AX1172" s="1183"/>
      <c r="AY1172" s="1183"/>
      <c r="AZ1172" s="1183"/>
      <c r="BA1172" s="1183"/>
      <c r="BB1172" s="1183"/>
      <c r="BC1172" s="1183"/>
      <c r="BD1172" s="1183"/>
      <c r="BE1172" s="1183"/>
      <c r="BF1172" s="1183"/>
      <c r="BG1172" s="1183"/>
      <c r="BH1172" s="1183"/>
      <c r="BI1172" s="1183"/>
      <c r="BJ1172" s="1183"/>
      <c r="BK1172" s="1183"/>
      <c r="BL1172" s="1183"/>
      <c r="BM1172" s="1183"/>
      <c r="BN1172" s="1183"/>
      <c r="BO1172" s="1183"/>
      <c r="BP1172" s="1183"/>
      <c r="BQ1172" s="1183"/>
      <c r="BR1172" s="1183"/>
      <c r="BS1172" s="1183"/>
      <c r="BT1172" s="1183"/>
      <c r="BU1172" s="1183"/>
      <c r="BV1172" s="1183"/>
      <c r="BW1172" s="1183"/>
      <c r="BX1172" s="1183"/>
      <c r="BY1172" s="1183"/>
      <c r="BZ1172" s="1183"/>
      <c r="CA1172" s="1183"/>
      <c r="CB1172" s="1183"/>
      <c r="CC1172" s="1183"/>
      <c r="CD1172" s="1183"/>
      <c r="CE1172" s="1183"/>
      <c r="CF1172" s="1183"/>
      <c r="CG1172" s="1183"/>
      <c r="CH1172" s="1183"/>
      <c r="CI1172" s="1183"/>
      <c r="CJ1172" s="1183"/>
      <c r="CK1172" s="1183"/>
      <c r="CL1172" s="1183"/>
      <c r="CM1172" s="1183"/>
      <c r="CN1172" s="1183"/>
      <c r="CO1172" s="1183"/>
      <c r="CP1172" s="1183"/>
      <c r="CQ1172" s="1183"/>
      <c r="CR1172" s="1183"/>
      <c r="CS1172" s="1183"/>
      <c r="CT1172" s="1183"/>
      <c r="CU1172" s="1183"/>
      <c r="CV1172" s="1183"/>
      <c r="CW1172" s="1183"/>
      <c r="CX1172" s="1183"/>
      <c r="CY1172" s="1183"/>
      <c r="CZ1172" s="1183"/>
      <c r="DA1172" s="1183"/>
      <c r="DB1172" s="1183"/>
      <c r="DC1172" s="1183"/>
      <c r="DD1172" s="1183"/>
      <c r="DE1172" s="1183"/>
      <c r="DF1172" s="1183"/>
      <c r="DG1172" s="1183"/>
      <c r="DH1172" s="1183"/>
      <c r="DI1172" s="1183"/>
      <c r="DJ1172" s="1183"/>
      <c r="DK1172" s="1183"/>
      <c r="DL1172" s="1183"/>
      <c r="DM1172" s="1183"/>
      <c r="DN1172" s="1183"/>
      <c r="DO1172" s="1183"/>
      <c r="DP1172" s="1183"/>
      <c r="DQ1172" s="1183"/>
      <c r="DR1172" s="1183"/>
      <c r="DS1172" s="1183"/>
      <c r="DT1172" s="1183"/>
      <c r="DU1172" s="1183"/>
      <c r="DV1172" s="1183"/>
      <c r="DW1172" s="1183"/>
      <c r="DX1172" s="1183"/>
      <c r="DY1172" s="1183"/>
      <c r="DZ1172" s="1183"/>
      <c r="EA1172" s="1183"/>
      <c r="EB1172" s="1183"/>
      <c r="EC1172" s="1183"/>
      <c r="ED1172" s="1183"/>
      <c r="EE1172" s="1183"/>
      <c r="EF1172" s="1183"/>
      <c r="EG1172" s="1183"/>
      <c r="EH1172" s="1183"/>
      <c r="EI1172" s="1183"/>
      <c r="EJ1172" s="1183"/>
      <c r="EK1172" s="1183"/>
      <c r="EL1172" s="1183"/>
      <c r="EM1172" s="1183"/>
      <c r="EN1172" s="1183"/>
      <c r="EO1172" s="1183"/>
      <c r="EP1172" s="1183"/>
      <c r="EQ1172" s="1183"/>
      <c r="ER1172" s="1183"/>
      <c r="ES1172" s="1183"/>
      <c r="ET1172" s="1183"/>
      <c r="EU1172" s="1183"/>
      <c r="EV1172" s="1183"/>
      <c r="EW1172" s="1183"/>
      <c r="EX1172" s="1183"/>
      <c r="EY1172" s="1183"/>
      <c r="EZ1172" s="1183"/>
      <c r="FA1172" s="1183"/>
      <c r="FB1172" s="1183"/>
      <c r="FC1172" s="1183"/>
      <c r="FD1172" s="1183"/>
      <c r="FE1172" s="1183"/>
      <c r="FF1172" s="1183"/>
      <c r="FG1172" s="1183"/>
      <c r="FH1172" s="1183"/>
      <c r="FI1172" s="1183"/>
      <c r="FJ1172" s="1183"/>
      <c r="FK1172" s="1183"/>
      <c r="FL1172" s="1183"/>
      <c r="FM1172" s="1183"/>
      <c r="FN1172" s="1183"/>
      <c r="FO1172" s="1183"/>
      <c r="FP1172" s="1183"/>
      <c r="FQ1172" s="1183"/>
      <c r="FR1172" s="1183"/>
      <c r="FS1172" s="1183"/>
      <c r="FT1172" s="1183"/>
      <c r="FU1172" s="1183"/>
      <c r="FV1172" s="1183"/>
      <c r="FW1172" s="1183"/>
      <c r="FX1172" s="1183"/>
      <c r="FY1172" s="1183"/>
      <c r="FZ1172" s="1183"/>
      <c r="GA1172" s="1183"/>
      <c r="GB1172" s="1183"/>
      <c r="GC1172" s="1183"/>
      <c r="GD1172" s="1183"/>
      <c r="GE1172" s="1183"/>
      <c r="GF1172" s="1183"/>
      <c r="GG1172" s="1183"/>
      <c r="GH1172" s="1183"/>
      <c r="GI1172" s="1183"/>
      <c r="GJ1172" s="1183"/>
      <c r="GK1172" s="1183"/>
      <c r="GL1172" s="1183"/>
      <c r="GM1172" s="1183"/>
      <c r="GN1172" s="1183"/>
      <c r="GO1172" s="1183"/>
      <c r="GP1172" s="1183"/>
      <c r="GQ1172" s="1183"/>
      <c r="GR1172" s="1183"/>
      <c r="GS1172" s="1183"/>
      <c r="GT1172" s="1183"/>
      <c r="GU1172" s="1183"/>
      <c r="GV1172" s="1183"/>
      <c r="GW1172" s="1183"/>
      <c r="GX1172" s="1183"/>
      <c r="GY1172" s="1183"/>
      <c r="GZ1172" s="1183"/>
      <c r="HA1172" s="1183"/>
      <c r="HB1172" s="1183"/>
      <c r="HC1172" s="1183"/>
      <c r="HD1172" s="1183"/>
      <c r="HE1172" s="1183"/>
      <c r="HF1172" s="1183"/>
      <c r="HG1172" s="1183"/>
      <c r="HH1172" s="1183"/>
      <c r="HI1172" s="1183"/>
      <c r="HJ1172" s="1183"/>
      <c r="HK1172" s="1183"/>
      <c r="HL1172" s="1183"/>
      <c r="HM1172" s="1183"/>
      <c r="HN1172" s="1183"/>
      <c r="HO1172" s="1183"/>
      <c r="HP1172" s="1183"/>
      <c r="HQ1172" s="1183"/>
      <c r="HR1172" s="1183"/>
      <c r="HS1172" s="1183"/>
      <c r="HT1172" s="1183"/>
      <c r="HU1172" s="1183"/>
      <c r="HV1172" s="1183"/>
      <c r="HW1172" s="1183"/>
      <c r="HX1172" s="1183"/>
      <c r="HY1172" s="1183"/>
      <c r="HZ1172" s="1183"/>
      <c r="IA1172" s="1183"/>
      <c r="IB1172" s="1183"/>
      <c r="IC1172" s="1183"/>
      <c r="ID1172" s="1183"/>
      <c r="IE1172" s="1183"/>
      <c r="IF1172" s="1183"/>
      <c r="IG1172" s="1183"/>
      <c r="IH1172" s="1183"/>
      <c r="II1172" s="1183"/>
      <c r="IJ1172" s="1183"/>
      <c r="IK1172" s="1183"/>
      <c r="IL1172" s="1183"/>
      <c r="IM1172" s="1183"/>
      <c r="IN1172" s="1183"/>
      <c r="IO1172" s="1183"/>
      <c r="IP1172" s="1183"/>
      <c r="IQ1172" s="1183"/>
      <c r="IR1172" s="1183"/>
    </row>
    <row r="1173" spans="1:252" ht="51" customHeight="1" x14ac:dyDescent="0.2">
      <c r="A1173" s="111">
        <v>1</v>
      </c>
      <c r="B1173" s="204" t="s">
        <v>1111</v>
      </c>
      <c r="C1173" s="338" t="s">
        <v>274</v>
      </c>
      <c r="D1173" s="204">
        <v>3</v>
      </c>
      <c r="E1173" s="338" t="s">
        <v>274</v>
      </c>
      <c r="F1173" s="338" t="s">
        <v>274</v>
      </c>
      <c r="G1173" s="338" t="s">
        <v>274</v>
      </c>
      <c r="H1173" s="338" t="s">
        <v>274</v>
      </c>
      <c r="I1173" s="332">
        <v>2259.7811000000002</v>
      </c>
      <c r="J1173" s="332">
        <f>SUM(G1173:I1173)</f>
        <v>2259.7811000000002</v>
      </c>
      <c r="K1173" s="204">
        <v>3</v>
      </c>
      <c r="L1173" s="310" t="s">
        <v>1112</v>
      </c>
      <c r="M1173" s="133"/>
      <c r="N1173" s="133"/>
      <c r="O1173" s="133"/>
    </row>
    <row r="1174" spans="1:252" ht="26.25" customHeight="1" x14ac:dyDescent="0.2">
      <c r="A1174" s="111">
        <v>2</v>
      </c>
      <c r="B1174" s="151" t="s">
        <v>1115</v>
      </c>
      <c r="C1174" s="338" t="s">
        <v>274</v>
      </c>
      <c r="D1174" s="204">
        <v>1</v>
      </c>
      <c r="E1174" s="338" t="s">
        <v>274</v>
      </c>
      <c r="F1174" s="338" t="s">
        <v>274</v>
      </c>
      <c r="G1174" s="338" t="s">
        <v>274</v>
      </c>
      <c r="H1174" s="338" t="s">
        <v>274</v>
      </c>
      <c r="I1174" s="332">
        <v>21.6</v>
      </c>
      <c r="J1174" s="332">
        <f>SUM(I1174)</f>
        <v>21.6</v>
      </c>
      <c r="K1174" s="204">
        <v>1</v>
      </c>
      <c r="L1174" s="310" t="s">
        <v>1116</v>
      </c>
      <c r="M1174" s="133"/>
      <c r="N1174" s="133"/>
      <c r="O1174" s="133"/>
    </row>
    <row r="1175" spans="1:252" ht="27.75" customHeight="1" x14ac:dyDescent="0.2">
      <c r="A1175" s="111">
        <v>3</v>
      </c>
      <c r="B1175" s="151" t="s">
        <v>1113</v>
      </c>
      <c r="C1175" s="338" t="s">
        <v>274</v>
      </c>
      <c r="D1175" s="204">
        <v>1</v>
      </c>
      <c r="E1175" s="338" t="s">
        <v>274</v>
      </c>
      <c r="F1175" s="338" t="s">
        <v>274</v>
      </c>
      <c r="G1175" s="338" t="s">
        <v>274</v>
      </c>
      <c r="H1175" s="338" t="s">
        <v>274</v>
      </c>
      <c r="I1175" s="332">
        <v>1484.8087</v>
      </c>
      <c r="J1175" s="332">
        <f>SUM(I1175)</f>
        <v>1484.8087</v>
      </c>
      <c r="K1175" s="204">
        <v>1</v>
      </c>
      <c r="L1175" s="310" t="s">
        <v>1114</v>
      </c>
      <c r="M1175" s="133"/>
      <c r="N1175" s="133"/>
      <c r="O1175" s="133"/>
    </row>
    <row r="1176" spans="1:252" ht="36" customHeight="1" x14ac:dyDescent="0.2">
      <c r="A1176" s="111">
        <v>4</v>
      </c>
      <c r="B1176" s="151" t="s">
        <v>1117</v>
      </c>
      <c r="C1176" s="338" t="s">
        <v>274</v>
      </c>
      <c r="D1176" s="204">
        <v>2</v>
      </c>
      <c r="E1176" s="338" t="s">
        <v>274</v>
      </c>
      <c r="F1176" s="338" t="s">
        <v>274</v>
      </c>
      <c r="G1176" s="338" t="s">
        <v>274</v>
      </c>
      <c r="H1176" s="338" t="s">
        <v>274</v>
      </c>
      <c r="I1176" s="332">
        <v>1520</v>
      </c>
      <c r="J1176" s="332">
        <f>SUM(I1176)</f>
        <v>1520</v>
      </c>
      <c r="K1176" s="204">
        <v>2</v>
      </c>
      <c r="L1176" s="310" t="s">
        <v>1271</v>
      </c>
      <c r="M1176" s="133"/>
      <c r="N1176" s="133"/>
      <c r="O1176" s="133"/>
    </row>
    <row r="1177" spans="1:252" ht="20.25" customHeight="1" x14ac:dyDescent="0.25">
      <c r="A1177" s="1066" t="s">
        <v>101</v>
      </c>
      <c r="B1177" s="1215"/>
      <c r="C1177" s="577" t="s">
        <v>274</v>
      </c>
      <c r="D1177" s="513">
        <f>SUM(D1173:D1176)</f>
        <v>7</v>
      </c>
      <c r="E1177" s="119" t="s">
        <v>274</v>
      </c>
      <c r="F1177" s="577" t="s">
        <v>274</v>
      </c>
      <c r="G1177" s="577" t="s">
        <v>274</v>
      </c>
      <c r="H1177" s="577" t="s">
        <v>274</v>
      </c>
      <c r="I1177" s="568">
        <f>SUM(I1173:I1176)</f>
        <v>5286.1898000000001</v>
      </c>
      <c r="J1177" s="568">
        <f>SUM(J1173:J1176)</f>
        <v>5286.1898000000001</v>
      </c>
      <c r="K1177" s="513">
        <f>SUM(K1173:K1176)</f>
        <v>7</v>
      </c>
      <c r="L1177" s="120"/>
      <c r="M1177" s="120"/>
      <c r="N1177" s="120"/>
      <c r="O1177" s="120"/>
    </row>
    <row r="1178" spans="1:252" ht="24" customHeight="1" x14ac:dyDescent="0.25">
      <c r="A1178" s="1185" t="s">
        <v>190</v>
      </c>
      <c r="B1178" s="1186"/>
      <c r="C1178" s="1186"/>
      <c r="D1178" s="1186"/>
      <c r="E1178" s="1186"/>
      <c r="F1178" s="1186"/>
      <c r="G1178" s="1186"/>
      <c r="H1178" s="1186"/>
      <c r="I1178" s="1186"/>
      <c r="J1178" s="1186"/>
      <c r="K1178" s="1186"/>
      <c r="L1178" s="112"/>
      <c r="M1178" s="112"/>
      <c r="N1178" s="112"/>
      <c r="O1178" s="112"/>
    </row>
    <row r="1179" spans="1:252" ht="20.25" customHeight="1" x14ac:dyDescent="0.25">
      <c r="A1179" s="111">
        <v>1</v>
      </c>
      <c r="B1179" s="151" t="s">
        <v>1207</v>
      </c>
      <c r="C1179" s="338" t="s">
        <v>274</v>
      </c>
      <c r="D1179" s="338" t="s">
        <v>274</v>
      </c>
      <c r="E1179" s="338" t="s">
        <v>274</v>
      </c>
      <c r="F1179" s="338">
        <v>1</v>
      </c>
      <c r="G1179" s="338" t="s">
        <v>274</v>
      </c>
      <c r="H1179" s="473">
        <v>60</v>
      </c>
      <c r="I1179" s="338" t="s">
        <v>274</v>
      </c>
      <c r="J1179" s="473">
        <f>SUM(G1179:I1179)</f>
        <v>60</v>
      </c>
      <c r="K1179" s="204">
        <v>1</v>
      </c>
      <c r="L1179" s="121" t="s">
        <v>1208</v>
      </c>
      <c r="M1179" s="120"/>
      <c r="N1179" s="120"/>
      <c r="O1179" s="120"/>
    </row>
    <row r="1180" spans="1:252" ht="20.25" customHeight="1" x14ac:dyDescent="0.25">
      <c r="A1180" s="1191" t="s">
        <v>101</v>
      </c>
      <c r="B1180" s="1192"/>
      <c r="C1180" s="577" t="s">
        <v>274</v>
      </c>
      <c r="D1180" s="475" t="s">
        <v>274</v>
      </c>
      <c r="E1180" s="577" t="s">
        <v>274</v>
      </c>
      <c r="F1180" s="577">
        <f>SUM(F1179)</f>
        <v>1</v>
      </c>
      <c r="G1180" s="577" t="s">
        <v>274</v>
      </c>
      <c r="H1180" s="489">
        <f>SUM(H1179)</f>
        <v>60</v>
      </c>
      <c r="I1180" s="338" t="s">
        <v>274</v>
      </c>
      <c r="J1180" s="489">
        <f>SUM(G1180:I1180)</f>
        <v>60</v>
      </c>
      <c r="K1180" s="513">
        <v>1</v>
      </c>
      <c r="L1180" s="112"/>
      <c r="M1180" s="112"/>
      <c r="N1180" s="112"/>
      <c r="O1180" s="112"/>
    </row>
    <row r="1181" spans="1:252" ht="20.25" customHeight="1" x14ac:dyDescent="0.25">
      <c r="A1181" s="53"/>
      <c r="B1181" s="300"/>
      <c r="C1181" s="122"/>
      <c r="D1181" s="116"/>
      <c r="E1181" s="122"/>
      <c r="F1181" s="122"/>
      <c r="G1181" s="122"/>
      <c r="H1181" s="122"/>
      <c r="I1181" s="305"/>
      <c r="J1181" s="305"/>
      <c r="K1181" s="306"/>
      <c r="L1181" s="112"/>
      <c r="M1181" s="112"/>
      <c r="N1181" s="112"/>
      <c r="O1181" s="112"/>
    </row>
    <row r="1182" spans="1:252" ht="24" customHeight="1" x14ac:dyDescent="0.3">
      <c r="A1182" s="61"/>
      <c r="B1182" s="1189" t="s">
        <v>269</v>
      </c>
      <c r="C1182" s="1189"/>
      <c r="D1182" s="1190"/>
      <c r="E1182" s="1190"/>
      <c r="F1182" s="1190"/>
      <c r="G1182" s="1190"/>
      <c r="H1182" s="1190"/>
      <c r="I1182" s="1190"/>
      <c r="J1182" s="1190"/>
      <c r="K1182" s="312"/>
    </row>
    <row r="1183" spans="1:252" ht="6.75" customHeight="1" x14ac:dyDescent="0.25">
      <c r="A1183" s="62"/>
      <c r="B1183" s="34"/>
      <c r="C1183" s="34"/>
      <c r="D1183" s="34"/>
      <c r="E1183" s="34"/>
      <c r="F1183" s="34"/>
      <c r="G1183" s="34"/>
      <c r="H1183" s="34"/>
      <c r="I1183" s="34"/>
      <c r="J1183" s="34"/>
      <c r="K1183" s="130"/>
    </row>
    <row r="1184" spans="1:252" ht="5.25" customHeight="1" x14ac:dyDescent="0.25">
      <c r="A1184" s="81"/>
      <c r="B1184" s="82"/>
      <c r="C1184" s="82"/>
      <c r="D1184" s="83"/>
      <c r="E1184" s="83"/>
      <c r="F1184" s="83"/>
      <c r="G1184" s="95"/>
      <c r="H1184" s="95"/>
      <c r="I1184" s="95"/>
      <c r="J1184" s="316"/>
      <c r="K1184" s="312"/>
    </row>
    <row r="1185" spans="1:15" ht="24" customHeight="1" x14ac:dyDescent="0.25">
      <c r="A1185" s="1103" t="s">
        <v>205</v>
      </c>
      <c r="B1185" s="1104"/>
      <c r="C1185" s="1104"/>
      <c r="D1185" s="1104"/>
      <c r="E1185" s="1104"/>
      <c r="F1185" s="1104"/>
      <c r="G1185" s="1104"/>
      <c r="H1185" s="1104"/>
      <c r="I1185" s="1104"/>
      <c r="K1185" s="312"/>
    </row>
    <row r="1186" spans="1:15" ht="3.75" customHeight="1" x14ac:dyDescent="0.25">
      <c r="A1186" s="321"/>
      <c r="B1186" s="260"/>
      <c r="C1186" s="260"/>
      <c r="D1186" s="260"/>
      <c r="E1186" s="260"/>
      <c r="F1186" s="260"/>
      <c r="G1186" s="260"/>
      <c r="H1186" s="260"/>
      <c r="I1186" s="260"/>
      <c r="J1186" s="34"/>
      <c r="K1186" s="312"/>
    </row>
    <row r="1187" spans="1:15" ht="31.5" customHeight="1" x14ac:dyDescent="0.2">
      <c r="A1187" s="132">
        <v>1</v>
      </c>
      <c r="B1187" s="136" t="s">
        <v>437</v>
      </c>
      <c r="C1187" s="132">
        <v>1</v>
      </c>
      <c r="D1187" s="132" t="s">
        <v>274</v>
      </c>
      <c r="E1187" s="132" t="s">
        <v>274</v>
      </c>
      <c r="F1187" s="132">
        <v>1</v>
      </c>
      <c r="G1187" s="132" t="s">
        <v>274</v>
      </c>
      <c r="H1187" s="132">
        <v>4.2</v>
      </c>
      <c r="I1187" s="132" t="s">
        <v>274</v>
      </c>
      <c r="J1187" s="132">
        <v>4.2</v>
      </c>
      <c r="K1187" s="132">
        <v>1</v>
      </c>
      <c r="L1187" s="136"/>
      <c r="M1187" s="141" t="s">
        <v>438</v>
      </c>
      <c r="N1187" s="136"/>
      <c r="O1187" s="136"/>
    </row>
    <row r="1188" spans="1:15" ht="20.25" customHeight="1" x14ac:dyDescent="0.2">
      <c r="A1188" s="1193" t="s">
        <v>101</v>
      </c>
      <c r="B1188" s="1194"/>
      <c r="C1188" s="557">
        <v>1</v>
      </c>
      <c r="D1188" s="652" t="s">
        <v>274</v>
      </c>
      <c r="E1188" s="557" t="s">
        <v>274</v>
      </c>
      <c r="F1188" s="557">
        <f>SUM(F1187:F1187)</f>
        <v>1</v>
      </c>
      <c r="G1188" s="557" t="s">
        <v>274</v>
      </c>
      <c r="H1188" s="557">
        <f>SUM(H1187:H1187)</f>
        <v>4.2</v>
      </c>
      <c r="I1188" s="557" t="s">
        <v>274</v>
      </c>
      <c r="J1188" s="557">
        <f>SUM(J1187:J1187)</f>
        <v>4.2</v>
      </c>
      <c r="K1188" s="557">
        <f>SUM(K1187:K1187)</f>
        <v>1</v>
      </c>
      <c r="L1188" s="139"/>
      <c r="M1188" s="139"/>
      <c r="N1188" s="139"/>
      <c r="O1188" s="139"/>
    </row>
    <row r="1189" spans="1:15" ht="9.9499999999999993" customHeight="1" x14ac:dyDescent="0.25">
      <c r="A1189" s="59"/>
      <c r="B1189" s="316"/>
      <c r="C1189" s="316"/>
      <c r="D1189" s="316"/>
      <c r="E1189" s="316"/>
      <c r="F1189" s="316"/>
      <c r="G1189" s="316"/>
      <c r="H1189" s="316"/>
      <c r="I1189" s="316"/>
      <c r="J1189" s="316"/>
      <c r="K1189" s="312"/>
    </row>
    <row r="1190" spans="1:15" ht="18.2" customHeight="1" x14ac:dyDescent="0.3">
      <c r="A1190" s="61"/>
      <c r="B1190" s="1113" t="s">
        <v>267</v>
      </c>
      <c r="C1190" s="1113"/>
      <c r="D1190" s="1092"/>
      <c r="E1190" s="1092"/>
      <c r="F1190" s="1092"/>
      <c r="G1190" s="1092"/>
      <c r="H1190" s="1092"/>
      <c r="I1190" s="1092"/>
      <c r="J1190" s="1092"/>
      <c r="K1190" s="312"/>
    </row>
    <row r="1191" spans="1:15" ht="9.9499999999999993" customHeight="1" x14ac:dyDescent="0.25">
      <c r="A1191" s="61"/>
      <c r="K1191" s="312"/>
    </row>
    <row r="1192" spans="1:15" ht="45.75" customHeight="1" x14ac:dyDescent="0.25">
      <c r="A1192" s="161">
        <v>1</v>
      </c>
      <c r="B1192" s="204" t="s">
        <v>796</v>
      </c>
      <c r="C1192" s="338">
        <v>2</v>
      </c>
      <c r="D1192" s="338">
        <v>1</v>
      </c>
      <c r="E1192" s="338" t="s">
        <v>274</v>
      </c>
      <c r="F1192" s="204">
        <v>4</v>
      </c>
      <c r="G1192" s="204" t="s">
        <v>274</v>
      </c>
      <c r="H1192" s="332">
        <v>29.425999999999998</v>
      </c>
      <c r="I1192" s="332">
        <v>0.20069999999999999</v>
      </c>
      <c r="J1192" s="485">
        <v>29.6267</v>
      </c>
      <c r="K1192" s="111">
        <v>5</v>
      </c>
      <c r="L1192" s="310" t="s">
        <v>816</v>
      </c>
      <c r="M1192" s="47" t="s">
        <v>834</v>
      </c>
      <c r="N1192" s="187"/>
      <c r="O1192" s="310"/>
    </row>
    <row r="1193" spans="1:15" ht="50.25" customHeight="1" x14ac:dyDescent="0.25">
      <c r="A1193" s="599">
        <v>2</v>
      </c>
      <c r="B1193" s="151" t="s">
        <v>967</v>
      </c>
      <c r="C1193" s="338">
        <v>1</v>
      </c>
      <c r="D1193" s="338" t="s">
        <v>274</v>
      </c>
      <c r="E1193" s="338" t="s">
        <v>274</v>
      </c>
      <c r="F1193" s="338" t="s">
        <v>274</v>
      </c>
      <c r="G1193" s="338" t="s">
        <v>274</v>
      </c>
      <c r="H1193" s="338" t="s">
        <v>274</v>
      </c>
      <c r="I1193" s="575">
        <v>17.285</v>
      </c>
      <c r="J1193" s="575">
        <f>SUM(I1193)</f>
        <v>17.285</v>
      </c>
      <c r="K1193" s="111">
        <v>12</v>
      </c>
      <c r="L1193" s="310" t="s">
        <v>1062</v>
      </c>
      <c r="M1193" s="47"/>
      <c r="N1193" s="187"/>
      <c r="O1193" s="310"/>
    </row>
    <row r="1194" spans="1:15" ht="20.25" customHeight="1" x14ac:dyDescent="0.2">
      <c r="A1194" s="1096" t="s">
        <v>123</v>
      </c>
      <c r="B1194" s="1141"/>
      <c r="C1194" s="577">
        <v>3</v>
      </c>
      <c r="D1194" s="513">
        <v>1</v>
      </c>
      <c r="E1194" s="577" t="s">
        <v>274</v>
      </c>
      <c r="F1194" s="513">
        <v>4</v>
      </c>
      <c r="G1194" s="577" t="s">
        <v>274</v>
      </c>
      <c r="H1194" s="600">
        <v>29.425999999999998</v>
      </c>
      <c r="I1194" s="568">
        <f>SUM(I1192:I1193)</f>
        <v>17.485700000000001</v>
      </c>
      <c r="J1194" s="568">
        <f>SUM(J1192:J1193)</f>
        <v>46.911699999999996</v>
      </c>
      <c r="K1194" s="513">
        <f>SUM(K1192:K1193)</f>
        <v>17</v>
      </c>
      <c r="L1194" s="436"/>
    </row>
    <row r="1195" spans="1:15" ht="15" customHeight="1" x14ac:dyDescent="0.2">
      <c r="A1195" s="114"/>
      <c r="B1195" s="115"/>
      <c r="C1195" s="122"/>
      <c r="D1195" s="116"/>
      <c r="E1195" s="122"/>
      <c r="F1195" s="116"/>
      <c r="G1195" s="122"/>
      <c r="H1195" s="304"/>
      <c r="I1195" s="305"/>
      <c r="J1195" s="305"/>
      <c r="K1195" s="306"/>
      <c r="L1195" s="436"/>
    </row>
    <row r="1196" spans="1:15" ht="21" customHeight="1" x14ac:dyDescent="0.2">
      <c r="A1196" s="114"/>
      <c r="B1196" s="115"/>
      <c r="C1196" s="1187" t="s">
        <v>1088</v>
      </c>
      <c r="D1196" s="1188"/>
      <c r="E1196" s="1188"/>
      <c r="F1196" s="1188"/>
      <c r="G1196" s="1188"/>
      <c r="H1196" s="304"/>
      <c r="I1196" s="305"/>
      <c r="J1196" s="305"/>
      <c r="K1196" s="306"/>
      <c r="L1196" s="436"/>
    </row>
    <row r="1197" spans="1:15" ht="8.25" customHeight="1" x14ac:dyDescent="0.2">
      <c r="B1197" s="114"/>
      <c r="C1197" s="637"/>
      <c r="D1197" s="638"/>
      <c r="E1197" s="638"/>
      <c r="F1197" s="638"/>
      <c r="G1197" s="638"/>
      <c r="H1197" s="304"/>
      <c r="I1197" s="305"/>
      <c r="J1197" s="305"/>
      <c r="K1197" s="306"/>
      <c r="L1197" s="436"/>
    </row>
    <row r="1198" spans="1:15" ht="32.25" customHeight="1" x14ac:dyDescent="0.2">
      <c r="A1198" s="566">
        <v>1</v>
      </c>
      <c r="B1198" s="623" t="s">
        <v>1273</v>
      </c>
      <c r="C1198" s="338" t="s">
        <v>274</v>
      </c>
      <c r="D1198" s="624">
        <v>1</v>
      </c>
      <c r="E1198" s="624" t="s">
        <v>274</v>
      </c>
      <c r="F1198" s="624">
        <v>1</v>
      </c>
      <c r="G1198" s="624" t="s">
        <v>274</v>
      </c>
      <c r="H1198" s="624">
        <v>2E-3</v>
      </c>
      <c r="I1198" s="624" t="s">
        <v>274</v>
      </c>
      <c r="J1198" s="624">
        <f>SUM(H1198:I1198)</f>
        <v>2E-3</v>
      </c>
      <c r="K1198" s="626">
        <v>1</v>
      </c>
      <c r="L1198" s="1284" t="s">
        <v>1094</v>
      </c>
      <c r="M1198" s="1120"/>
      <c r="N1198" s="1120"/>
      <c r="O1198" s="1120"/>
    </row>
    <row r="1199" spans="1:15" ht="22.5" customHeight="1" x14ac:dyDescent="0.2">
      <c r="A1199" s="1096" t="s">
        <v>137</v>
      </c>
      <c r="B1199" s="1096"/>
      <c r="C1199" s="213" t="s">
        <v>274</v>
      </c>
      <c r="D1199" s="513">
        <f>SUM(D1198:D1198)</f>
        <v>1</v>
      </c>
      <c r="E1199" s="513" t="s">
        <v>274</v>
      </c>
      <c r="F1199" s="628">
        <f>SUM(F1198)</f>
        <v>1</v>
      </c>
      <c r="G1199" s="514" t="s">
        <v>274</v>
      </c>
      <c r="H1199" s="628">
        <f>SUM(H1198)</f>
        <v>2E-3</v>
      </c>
      <c r="I1199" s="628" t="s">
        <v>274</v>
      </c>
      <c r="J1199" s="639">
        <f>SUM(J1198:J1198)</f>
        <v>2E-3</v>
      </c>
      <c r="K1199" s="51">
        <f>SUM(K1198:K1198)</f>
        <v>1</v>
      </c>
      <c r="L1199" s="1291"/>
      <c r="M1199" s="1121"/>
      <c r="N1199" s="1121"/>
      <c r="O1199" s="1121"/>
    </row>
    <row r="1200" spans="1:15" ht="10.5" customHeight="1" x14ac:dyDescent="0.2">
      <c r="A1200" s="114"/>
      <c r="B1200" s="115"/>
      <c r="C1200" s="302"/>
      <c r="D1200" s="116"/>
      <c r="E1200" s="116"/>
      <c r="F1200" s="303"/>
      <c r="G1200" s="117"/>
      <c r="H1200" s="303"/>
      <c r="I1200" s="303"/>
      <c r="J1200" s="118"/>
      <c r="K1200" s="91"/>
      <c r="L1200" s="437"/>
      <c r="M1200" s="4"/>
      <c r="N1200" s="4"/>
      <c r="O1200" s="4"/>
    </row>
    <row r="1201" spans="1:15" ht="18.75" customHeight="1" x14ac:dyDescent="0.25">
      <c r="A1201" s="1103" t="s">
        <v>270</v>
      </c>
      <c r="B1201" s="1104"/>
      <c r="C1201" s="1104"/>
      <c r="D1201" s="1104"/>
      <c r="E1201" s="1104"/>
      <c r="F1201" s="1104"/>
      <c r="G1201" s="1104"/>
      <c r="H1201" s="1104"/>
      <c r="I1201" s="1104"/>
      <c r="J1201" s="1092"/>
      <c r="K1201" s="312"/>
    </row>
    <row r="1202" spans="1:15" ht="9.9499999999999993" customHeight="1" x14ac:dyDescent="0.25">
      <c r="A1202" s="321"/>
      <c r="B1202" s="260"/>
      <c r="C1202" s="260"/>
      <c r="D1202" s="260"/>
      <c r="E1202" s="260"/>
      <c r="F1202" s="260"/>
      <c r="G1202" s="260"/>
      <c r="H1202" s="260"/>
      <c r="I1202" s="260"/>
      <c r="J1202" s="34"/>
      <c r="K1202" s="312"/>
    </row>
    <row r="1203" spans="1:15" ht="32.25" customHeight="1" x14ac:dyDescent="0.2">
      <c r="A1203" s="597">
        <v>1</v>
      </c>
      <c r="B1203" s="660" t="s">
        <v>752</v>
      </c>
      <c r="C1203" s="597">
        <v>1</v>
      </c>
      <c r="D1203" s="204" t="s">
        <v>274</v>
      </c>
      <c r="E1203" s="204" t="s">
        <v>274</v>
      </c>
      <c r="F1203" s="204" t="s">
        <v>274</v>
      </c>
      <c r="G1203" s="204" t="s">
        <v>274</v>
      </c>
      <c r="H1203" s="204" t="s">
        <v>274</v>
      </c>
      <c r="I1203" s="661">
        <v>0.02</v>
      </c>
      <c r="J1203" s="605">
        <f>SUM(G1203:I1203)</f>
        <v>0.02</v>
      </c>
      <c r="K1203" s="111">
        <v>1</v>
      </c>
      <c r="L1203" s="47"/>
      <c r="M1203" s="47" t="s">
        <v>342</v>
      </c>
      <c r="N1203" s="57"/>
      <c r="O1203" s="57"/>
    </row>
    <row r="1204" spans="1:15" ht="19.5" customHeight="1" x14ac:dyDescent="0.3">
      <c r="A1204" s="352"/>
      <c r="B1204" s="662" t="s">
        <v>101</v>
      </c>
      <c r="C1204" s="663">
        <v>1</v>
      </c>
      <c r="D1204" s="151" t="s">
        <v>274</v>
      </c>
      <c r="E1204" s="513" t="s">
        <v>274</v>
      </c>
      <c r="F1204" s="513" t="s">
        <v>274</v>
      </c>
      <c r="G1204" s="513" t="s">
        <v>274</v>
      </c>
      <c r="H1204" s="513" t="s">
        <v>274</v>
      </c>
      <c r="I1204" s="639">
        <f>SUM(I1203)</f>
        <v>0.02</v>
      </c>
      <c r="J1204" s="563">
        <f>SUM(J1203)</f>
        <v>0.02</v>
      </c>
      <c r="K1204" s="51">
        <f>SUM(K1203)</f>
        <v>1</v>
      </c>
    </row>
    <row r="1205" spans="1:15" ht="12" customHeight="1" x14ac:dyDescent="0.25">
      <c r="A1205" s="61"/>
      <c r="K1205" s="312"/>
    </row>
    <row r="1206" spans="1:15" ht="18.75" x14ac:dyDescent="0.25">
      <c r="A1206" s="1103" t="s">
        <v>183</v>
      </c>
      <c r="B1206" s="1104"/>
      <c r="C1206" s="1104"/>
      <c r="D1206" s="1104"/>
      <c r="E1206" s="1104"/>
      <c r="F1206" s="1104"/>
      <c r="G1206" s="1104"/>
      <c r="H1206" s="1104"/>
      <c r="I1206" s="1104"/>
      <c r="K1206" s="312"/>
    </row>
    <row r="1207" spans="1:15" ht="12" customHeight="1" x14ac:dyDescent="0.25">
      <c r="A1207" s="313"/>
      <c r="B1207" s="314"/>
      <c r="C1207" s="314"/>
      <c r="D1207" s="314"/>
      <c r="E1207" s="314"/>
      <c r="F1207" s="314"/>
      <c r="G1207" s="314"/>
      <c r="H1207" s="314"/>
      <c r="I1207" s="314"/>
      <c r="K1207" s="312"/>
    </row>
    <row r="1208" spans="1:15" ht="36.75" customHeight="1" x14ac:dyDescent="0.2">
      <c r="A1208" s="666">
        <v>1</v>
      </c>
      <c r="B1208" s="132" t="s">
        <v>577</v>
      </c>
      <c r="C1208" s="207" t="s">
        <v>274</v>
      </c>
      <c r="D1208" s="207" t="s">
        <v>274</v>
      </c>
      <c r="E1208" s="207" t="s">
        <v>274</v>
      </c>
      <c r="F1208" s="207">
        <v>2</v>
      </c>
      <c r="G1208" s="664" t="s">
        <v>274</v>
      </c>
      <c r="H1208" s="664">
        <v>25.5</v>
      </c>
      <c r="I1208" s="664" t="s">
        <v>274</v>
      </c>
      <c r="J1208" s="664">
        <f>SUM(G1208:I1208)</f>
        <v>25.5</v>
      </c>
      <c r="K1208" s="132">
        <v>1</v>
      </c>
      <c r="L1208" s="136"/>
      <c r="M1208" s="265" t="s">
        <v>555</v>
      </c>
      <c r="N1208" s="265"/>
      <c r="O1208" s="136"/>
    </row>
    <row r="1209" spans="1:15" ht="48.75" customHeight="1" x14ac:dyDescent="0.2">
      <c r="A1209" s="673">
        <v>2</v>
      </c>
      <c r="B1209" s="697" t="s">
        <v>990</v>
      </c>
      <c r="C1209" s="470">
        <v>1</v>
      </c>
      <c r="D1209" s="214" t="s">
        <v>274</v>
      </c>
      <c r="E1209" s="214">
        <v>5</v>
      </c>
      <c r="F1209" s="214" t="s">
        <v>274</v>
      </c>
      <c r="G1209" s="687">
        <v>0.5</v>
      </c>
      <c r="H1209" s="687" t="s">
        <v>274</v>
      </c>
      <c r="I1209" s="687">
        <v>2.2000000000000002</v>
      </c>
      <c r="J1209" s="687">
        <f>SUM(G1209:I1209)</f>
        <v>2.7</v>
      </c>
      <c r="K1209" s="698">
        <v>4</v>
      </c>
      <c r="L1209" s="237" t="s">
        <v>1272</v>
      </c>
      <c r="M1209" s="438"/>
      <c r="N1209" s="266"/>
      <c r="O1209" s="267"/>
    </row>
    <row r="1210" spans="1:15" ht="18.75" customHeight="1" x14ac:dyDescent="0.25">
      <c r="A1210" s="1096" t="s">
        <v>123</v>
      </c>
      <c r="B1210" s="1096"/>
      <c r="C1210" s="667">
        <f>SUM(C1208:C1209)</f>
        <v>1</v>
      </c>
      <c r="D1210" s="667" t="s">
        <v>274</v>
      </c>
      <c r="E1210" s="667">
        <f>SUM(E1208:E1209)</f>
        <v>5</v>
      </c>
      <c r="F1210" s="667">
        <f>SUM(F1208:F1209)</f>
        <v>2</v>
      </c>
      <c r="G1210" s="668">
        <f>SUM(G1208:G1209)</f>
        <v>0.5</v>
      </c>
      <c r="H1210" s="668">
        <f>SUM(H1208)</f>
        <v>25.5</v>
      </c>
      <c r="I1210" s="668">
        <f>SUM(I1209)</f>
        <v>2.2000000000000002</v>
      </c>
      <c r="J1210" s="668">
        <f>SUM(J1208:J1209)</f>
        <v>28.2</v>
      </c>
      <c r="K1210" s="557">
        <f>SUM(K1208:K1209)</f>
        <v>5</v>
      </c>
      <c r="L1210" s="52"/>
    </row>
    <row r="1211" spans="1:15" ht="11.25" customHeight="1" x14ac:dyDescent="0.25">
      <c r="K1211" s="70"/>
    </row>
    <row r="1212" spans="1:15" ht="18.75" x14ac:dyDescent="0.25">
      <c r="A1212" s="1103" t="s">
        <v>257</v>
      </c>
      <c r="B1212" s="1104"/>
      <c r="C1212" s="1104"/>
      <c r="D1212" s="1104"/>
      <c r="E1212" s="1104"/>
      <c r="F1212" s="1104"/>
      <c r="G1212" s="1104"/>
      <c r="H1212" s="1104"/>
      <c r="I1212" s="1104"/>
      <c r="K1212" s="70"/>
    </row>
    <row r="1213" spans="1:15" ht="11.25" customHeight="1" x14ac:dyDescent="0.25">
      <c r="A1213" s="313"/>
      <c r="B1213" s="314"/>
      <c r="C1213" s="314"/>
      <c r="D1213" s="314"/>
      <c r="E1213" s="314"/>
      <c r="F1213" s="314"/>
      <c r="G1213" s="314"/>
      <c r="H1213" s="314"/>
      <c r="I1213" s="314"/>
      <c r="K1213" s="70"/>
    </row>
    <row r="1214" spans="1:15" ht="32.25" customHeight="1" x14ac:dyDescent="0.2">
      <c r="A1214" s="566">
        <v>1</v>
      </c>
      <c r="B1214" s="133" t="s">
        <v>1357</v>
      </c>
      <c r="C1214" s="211">
        <v>1</v>
      </c>
      <c r="D1214" s="204">
        <v>8</v>
      </c>
      <c r="E1214" s="204" t="s">
        <v>274</v>
      </c>
      <c r="F1214" s="204">
        <v>1</v>
      </c>
      <c r="G1214" s="204" t="s">
        <v>274</v>
      </c>
      <c r="H1214" s="591">
        <v>73</v>
      </c>
      <c r="I1214" s="204" t="s">
        <v>274</v>
      </c>
      <c r="J1214" s="592">
        <v>73</v>
      </c>
      <c r="K1214" s="111">
        <v>1</v>
      </c>
      <c r="L1214" s="426" t="s">
        <v>1135</v>
      </c>
      <c r="M1214" s="310" t="s">
        <v>771</v>
      </c>
      <c r="N1214" s="310"/>
      <c r="O1214" s="310"/>
    </row>
    <row r="1215" spans="1:15" ht="34.5" customHeight="1" x14ac:dyDescent="0.2">
      <c r="A1215" s="566">
        <v>2</v>
      </c>
      <c r="B1215" s="133" t="s">
        <v>941</v>
      </c>
      <c r="C1215" s="204">
        <v>2</v>
      </c>
      <c r="D1215" s="204">
        <v>57</v>
      </c>
      <c r="E1215" s="204">
        <v>6</v>
      </c>
      <c r="F1215" s="204">
        <v>224</v>
      </c>
      <c r="G1215" s="204">
        <v>2.1</v>
      </c>
      <c r="H1215" s="204">
        <v>14013.1</v>
      </c>
      <c r="I1215" s="204">
        <v>312.5</v>
      </c>
      <c r="J1215" s="111">
        <v>14327.7</v>
      </c>
      <c r="K1215" s="111">
        <v>35</v>
      </c>
      <c r="L1215" s="426" t="s">
        <v>1136</v>
      </c>
      <c r="M1215" s="310"/>
      <c r="N1215" s="310"/>
      <c r="O1215" s="310"/>
    </row>
    <row r="1216" spans="1:15" ht="21.75" customHeight="1" x14ac:dyDescent="0.2">
      <c r="A1216" s="566">
        <v>3</v>
      </c>
      <c r="B1216" s="209" t="s">
        <v>1014</v>
      </c>
      <c r="C1216" s="211">
        <v>2</v>
      </c>
      <c r="D1216" s="204">
        <v>31</v>
      </c>
      <c r="E1216" s="204" t="s">
        <v>274</v>
      </c>
      <c r="F1216" s="204">
        <v>37</v>
      </c>
      <c r="G1216" s="204" t="s">
        <v>274</v>
      </c>
      <c r="H1216" s="204">
        <v>5530.5</v>
      </c>
      <c r="I1216" s="204">
        <v>121</v>
      </c>
      <c r="J1216" s="111">
        <v>5651.5</v>
      </c>
      <c r="K1216" s="111">
        <v>16</v>
      </c>
      <c r="L1216" s="426" t="s">
        <v>761</v>
      </c>
      <c r="M1216" s="310"/>
      <c r="N1216" s="310"/>
      <c r="O1216" s="310"/>
    </row>
    <row r="1217" spans="1:15" ht="24.75" customHeight="1" x14ac:dyDescent="0.2">
      <c r="A1217" s="1096" t="s">
        <v>136</v>
      </c>
      <c r="B1217" s="1096"/>
      <c r="C1217" s="513">
        <f>SUM(C1214:C1216)</f>
        <v>5</v>
      </c>
      <c r="D1217" s="513">
        <f t="shared" ref="D1217:K1217" si="54">SUM(D1214:D1216)</f>
        <v>96</v>
      </c>
      <c r="E1217" s="513">
        <f t="shared" si="54"/>
        <v>6</v>
      </c>
      <c r="F1217" s="513">
        <f t="shared" si="54"/>
        <v>262</v>
      </c>
      <c r="G1217" s="514">
        <f t="shared" si="54"/>
        <v>2.1</v>
      </c>
      <c r="H1217" s="514">
        <f t="shared" si="54"/>
        <v>19616.599999999999</v>
      </c>
      <c r="I1217" s="514">
        <f t="shared" si="54"/>
        <v>433.5</v>
      </c>
      <c r="J1217" s="639">
        <f t="shared" si="54"/>
        <v>20052.2</v>
      </c>
      <c r="K1217" s="51">
        <f t="shared" si="54"/>
        <v>52</v>
      </c>
    </row>
    <row r="1218" spans="1:15" ht="15" customHeight="1" x14ac:dyDescent="0.2">
      <c r="A1218" s="114"/>
      <c r="B1218" s="115"/>
      <c r="C1218" s="116"/>
      <c r="D1218" s="116"/>
      <c r="E1218" s="116"/>
      <c r="F1218" s="116"/>
      <c r="G1218" s="117"/>
      <c r="H1218" s="117"/>
      <c r="I1218" s="117"/>
      <c r="J1218" s="118"/>
      <c r="K1218" s="91"/>
    </row>
    <row r="1219" spans="1:15" ht="30" customHeight="1" x14ac:dyDescent="0.2">
      <c r="A1219" s="1180" t="s">
        <v>1040</v>
      </c>
      <c r="B1219" s="1181"/>
      <c r="C1219" s="1181"/>
      <c r="D1219" s="1181"/>
      <c r="E1219" s="1181"/>
      <c r="F1219" s="1181"/>
      <c r="G1219" s="1181"/>
      <c r="H1219" s="1181"/>
      <c r="I1219" s="1181"/>
      <c r="J1219" s="1181"/>
      <c r="K1219" s="1181"/>
      <c r="L1219" s="1181"/>
      <c r="M1219" s="1181"/>
      <c r="N1219" s="1181"/>
    </row>
    <row r="1220" spans="1:15" ht="18" customHeight="1" x14ac:dyDescent="0.25">
      <c r="A1220" s="1103" t="s">
        <v>183</v>
      </c>
      <c r="B1220" s="1104"/>
      <c r="C1220" s="1104"/>
      <c r="D1220" s="1104"/>
      <c r="E1220" s="1104"/>
      <c r="F1220" s="1104"/>
      <c r="G1220" s="1104"/>
      <c r="H1220" s="1104"/>
      <c r="I1220" s="1104"/>
      <c r="J1220" s="1092"/>
      <c r="K1220" s="312"/>
    </row>
    <row r="1221" spans="1:15" ht="12" customHeight="1" x14ac:dyDescent="0.25">
      <c r="A1221" s="313"/>
      <c r="B1221" s="314"/>
      <c r="C1221" s="314"/>
      <c r="D1221" s="314"/>
      <c r="E1221" s="314"/>
      <c r="F1221" s="314"/>
      <c r="G1221" s="314"/>
      <c r="H1221" s="314"/>
      <c r="I1221" s="314"/>
      <c r="K1221" s="312"/>
    </row>
    <row r="1222" spans="1:15" ht="50.25" customHeight="1" x14ac:dyDescent="0.2">
      <c r="A1222" s="111">
        <v>1</v>
      </c>
      <c r="B1222" s="204" t="s">
        <v>571</v>
      </c>
      <c r="C1222" s="111" t="s">
        <v>274</v>
      </c>
      <c r="D1222" s="111">
        <v>4</v>
      </c>
      <c r="E1222" s="111" t="s">
        <v>274</v>
      </c>
      <c r="F1222" s="111">
        <v>4</v>
      </c>
      <c r="G1222" s="481" t="s">
        <v>274</v>
      </c>
      <c r="H1222" s="481">
        <v>718.4</v>
      </c>
      <c r="I1222" s="481" t="s">
        <v>274</v>
      </c>
      <c r="J1222" s="481">
        <f>SUM(G1222:I1222)</f>
        <v>718.4</v>
      </c>
      <c r="K1222" s="204">
        <v>4</v>
      </c>
      <c r="L1222" s="133"/>
      <c r="M1222" s="310" t="s">
        <v>574</v>
      </c>
      <c r="N1222" s="350"/>
      <c r="O1222" s="133"/>
    </row>
    <row r="1223" spans="1:15" s="64" customFormat="1" ht="61.5" customHeight="1" x14ac:dyDescent="0.2">
      <c r="A1223" s="207">
        <v>2</v>
      </c>
      <c r="B1223" s="132" t="s">
        <v>572</v>
      </c>
      <c r="C1223" s="207" t="s">
        <v>274</v>
      </c>
      <c r="D1223" s="207">
        <v>1</v>
      </c>
      <c r="E1223" s="207" t="s">
        <v>274</v>
      </c>
      <c r="F1223" s="207">
        <v>2</v>
      </c>
      <c r="G1223" s="664" t="s">
        <v>274</v>
      </c>
      <c r="H1223" s="664">
        <v>65</v>
      </c>
      <c r="I1223" s="664" t="s">
        <v>274</v>
      </c>
      <c r="J1223" s="664">
        <f>SUM(G1223:I1223)</f>
        <v>65</v>
      </c>
      <c r="K1223" s="132">
        <v>2</v>
      </c>
      <c r="L1223" s="340"/>
      <c r="M1223" s="341" t="s">
        <v>575</v>
      </c>
      <c r="N1223" s="342"/>
      <c r="O1223" s="136"/>
    </row>
    <row r="1224" spans="1:15" ht="32.25" customHeight="1" x14ac:dyDescent="0.2">
      <c r="A1224" s="207">
        <v>3</v>
      </c>
      <c r="B1224" s="132" t="s">
        <v>573</v>
      </c>
      <c r="C1224" s="207" t="s">
        <v>274</v>
      </c>
      <c r="D1224" s="207" t="s">
        <v>274</v>
      </c>
      <c r="E1224" s="207" t="s">
        <v>274</v>
      </c>
      <c r="F1224" s="207">
        <v>2</v>
      </c>
      <c r="G1224" s="664" t="s">
        <v>274</v>
      </c>
      <c r="H1224" s="664">
        <v>58</v>
      </c>
      <c r="I1224" s="664" t="s">
        <v>274</v>
      </c>
      <c r="J1224" s="664">
        <v>58</v>
      </c>
      <c r="K1224" s="132">
        <v>2</v>
      </c>
      <c r="L1224" s="340"/>
      <c r="M1224" s="341" t="s">
        <v>576</v>
      </c>
      <c r="N1224" s="342"/>
      <c r="O1224" s="195"/>
    </row>
    <row r="1225" spans="1:15" ht="18.75" customHeight="1" x14ac:dyDescent="0.25">
      <c r="A1225" s="1096" t="s">
        <v>123</v>
      </c>
      <c r="B1225" s="1096"/>
      <c r="C1225" s="672" t="s">
        <v>274</v>
      </c>
      <c r="D1225" s="613">
        <f>SUM(D1222:D1224)</f>
        <v>5</v>
      </c>
      <c r="E1225" s="68" t="s">
        <v>274</v>
      </c>
      <c r="F1225" s="613">
        <f>SUM(F1222:F1224)</f>
        <v>8</v>
      </c>
      <c r="G1225" s="68" t="s">
        <v>274</v>
      </c>
      <c r="H1225" s="602">
        <f>SUM(H1222:H1224)</f>
        <v>841.4</v>
      </c>
      <c r="I1225" s="68" t="s">
        <v>274</v>
      </c>
      <c r="J1225" s="601">
        <f>SUM(J1222:J1224)</f>
        <v>841.4</v>
      </c>
      <c r="K1225" s="613">
        <f>SUM(K1222:K1224)</f>
        <v>8</v>
      </c>
      <c r="L1225" s="52"/>
    </row>
    <row r="1226" spans="1:15" ht="34.5" customHeight="1" x14ac:dyDescent="0.2">
      <c r="A1226" s="1207" t="s">
        <v>884</v>
      </c>
      <c r="B1226" s="1207"/>
      <c r="C1226" s="1207"/>
      <c r="D1226" s="1207"/>
      <c r="E1226" s="1207"/>
      <c r="F1226" s="1207"/>
      <c r="G1226" s="1207"/>
      <c r="H1226" s="1207"/>
      <c r="I1226" s="1207"/>
      <c r="J1226" s="1207"/>
      <c r="K1226" s="1207"/>
      <c r="L1226" s="1207"/>
      <c r="M1226" s="1207"/>
    </row>
    <row r="1227" spans="1:15" ht="18.75" customHeight="1" x14ac:dyDescent="0.2">
      <c r="A1227" s="111">
        <v>1</v>
      </c>
      <c r="B1227" s="151" t="s">
        <v>835</v>
      </c>
      <c r="C1227" s="338">
        <v>1</v>
      </c>
      <c r="D1227" s="481" t="s">
        <v>274</v>
      </c>
      <c r="E1227" s="482">
        <v>1</v>
      </c>
      <c r="F1227" s="481" t="s">
        <v>274</v>
      </c>
      <c r="G1227" s="485">
        <v>2.0619000000000001</v>
      </c>
      <c r="H1227" s="481" t="s">
        <v>274</v>
      </c>
      <c r="I1227" s="473" t="s">
        <v>274</v>
      </c>
      <c r="J1227" s="485">
        <v>2.0619000000000001</v>
      </c>
      <c r="K1227" s="111">
        <v>1</v>
      </c>
      <c r="L1227" s="310" t="s">
        <v>836</v>
      </c>
      <c r="M1227" s="121"/>
      <c r="N1227" s="121"/>
      <c r="O1227" s="121"/>
    </row>
    <row r="1228" spans="1:15" ht="23.25" customHeight="1" x14ac:dyDescent="0.3">
      <c r="A1228" s="1199" t="s">
        <v>101</v>
      </c>
      <c r="B1228" s="1200"/>
      <c r="C1228" s="577">
        <v>1</v>
      </c>
      <c r="D1228" s="490" t="s">
        <v>274</v>
      </c>
      <c r="E1228" s="331">
        <v>1</v>
      </c>
      <c r="F1228" s="490" t="s">
        <v>274</v>
      </c>
      <c r="G1228" s="216">
        <v>2.0619000000000001</v>
      </c>
      <c r="H1228" s="490" t="s">
        <v>274</v>
      </c>
      <c r="I1228" s="489" t="s">
        <v>274</v>
      </c>
      <c r="J1228" s="216">
        <v>2.0619000000000001</v>
      </c>
      <c r="K1228" s="51">
        <v>1</v>
      </c>
      <c r="L1228" s="310"/>
      <c r="M1228" s="121"/>
      <c r="N1228" s="121"/>
      <c r="O1228" s="121"/>
    </row>
    <row r="1230" spans="1:15" ht="27.75" customHeight="1" x14ac:dyDescent="0.2">
      <c r="A1230" s="1092" t="s">
        <v>1369</v>
      </c>
      <c r="B1230" s="1093"/>
      <c r="C1230" s="1093"/>
      <c r="D1230" s="1093"/>
      <c r="E1230" s="1093"/>
      <c r="F1230" s="1093"/>
      <c r="G1230" s="1093"/>
      <c r="H1230" s="1093"/>
      <c r="I1230" s="1093"/>
      <c r="J1230" s="1093"/>
      <c r="K1230" s="1093"/>
    </row>
  </sheetData>
  <mergeCells count="427">
    <mergeCell ref="L4:M4"/>
    <mergeCell ref="B387:J387"/>
    <mergeCell ref="A462:B462"/>
    <mergeCell ref="L484:L485"/>
    <mergeCell ref="A493:B493"/>
    <mergeCell ref="L492:L493"/>
    <mergeCell ref="A481:B481"/>
    <mergeCell ref="A570:J570"/>
    <mergeCell ref="A621:B621"/>
    <mergeCell ref="A504:M504"/>
    <mergeCell ref="A515:XFD515"/>
    <mergeCell ref="L615:L616"/>
    <mergeCell ref="B604:J604"/>
    <mergeCell ref="A562:J562"/>
    <mergeCell ref="A565:B565"/>
    <mergeCell ref="A513:B513"/>
    <mergeCell ref="A530:J530"/>
    <mergeCell ref="N4:O4"/>
    <mergeCell ref="N5:N7"/>
    <mergeCell ref="O5:O7"/>
    <mergeCell ref="C4:F4"/>
    <mergeCell ref="L5:L7"/>
    <mergeCell ref="J5:J7"/>
    <mergeCell ref="B392:J392"/>
    <mergeCell ref="O1057:O1060"/>
    <mergeCell ref="B1125:J1125"/>
    <mergeCell ref="B1139:J1139"/>
    <mergeCell ref="A1162:I1162"/>
    <mergeCell ref="A1133:I1133"/>
    <mergeCell ref="A1142:I1142"/>
    <mergeCell ref="L1170:L1171"/>
    <mergeCell ref="A1145:B1145"/>
    <mergeCell ref="A1177:B1177"/>
    <mergeCell ref="B398:J398"/>
    <mergeCell ref="A433:R433"/>
    <mergeCell ref="B354:J354"/>
    <mergeCell ref="B361:J361"/>
    <mergeCell ref="B347:J347"/>
    <mergeCell ref="B106:J106"/>
    <mergeCell ref="A42:B42"/>
    <mergeCell ref="B311:J311"/>
    <mergeCell ref="N70:N77"/>
    <mergeCell ref="M70:M77"/>
    <mergeCell ref="B145:J145"/>
    <mergeCell ref="A152:B152"/>
    <mergeCell ref="O46:P46"/>
    <mergeCell ref="B300:J300"/>
    <mergeCell ref="A210:B210"/>
    <mergeCell ref="B190:J190"/>
    <mergeCell ref="B161:J161"/>
    <mergeCell ref="A271:K271"/>
    <mergeCell ref="A274:B274"/>
    <mergeCell ref="A290:B290"/>
    <mergeCell ref="A181:B181"/>
    <mergeCell ref="A118:J118"/>
    <mergeCell ref="B169:J169"/>
    <mergeCell ref="A126:J126"/>
    <mergeCell ref="K4:K7"/>
    <mergeCell ref="M5:M7"/>
    <mergeCell ref="P278:R278"/>
    <mergeCell ref="A215:B215"/>
    <mergeCell ref="O492:O493"/>
    <mergeCell ref="A475:B475"/>
    <mergeCell ref="A406:J406"/>
    <mergeCell ref="A432:B432"/>
    <mergeCell ref="A407:K407"/>
    <mergeCell ref="A450:B450"/>
    <mergeCell ref="A420:K420"/>
    <mergeCell ref="M484:M485"/>
    <mergeCell ref="A426:K426"/>
    <mergeCell ref="A479:K479"/>
    <mergeCell ref="A439:B439"/>
    <mergeCell ref="A441:J441"/>
    <mergeCell ref="A464:J464"/>
    <mergeCell ref="A412:K412"/>
    <mergeCell ref="B416:J416"/>
    <mergeCell ref="A476:K478"/>
    <mergeCell ref="A460:L460"/>
    <mergeCell ref="A458:B458"/>
    <mergeCell ref="A483:K483"/>
    <mergeCell ref="A159:B159"/>
    <mergeCell ref="A573:B573"/>
    <mergeCell ref="A528:B528"/>
    <mergeCell ref="A579:J579"/>
    <mergeCell ref="A804:L804"/>
    <mergeCell ref="A1011:J1011"/>
    <mergeCell ref="N484:N485"/>
    <mergeCell ref="O484:O485"/>
    <mergeCell ref="M492:M493"/>
    <mergeCell ref="N492:N493"/>
    <mergeCell ref="A487:K487"/>
    <mergeCell ref="A489:B489"/>
    <mergeCell ref="A485:B485"/>
    <mergeCell ref="B559:J559"/>
    <mergeCell ref="K926:K932"/>
    <mergeCell ref="A915:B915"/>
    <mergeCell ref="B841:J841"/>
    <mergeCell ref="B623:J623"/>
    <mergeCell ref="A741:B741"/>
    <mergeCell ref="A718:B718"/>
    <mergeCell ref="B714:J714"/>
    <mergeCell ref="A917:J917"/>
    <mergeCell ref="K831:K838"/>
    <mergeCell ref="A673:B673"/>
    <mergeCell ref="B661:J661"/>
    <mergeCell ref="A612:B612"/>
    <mergeCell ref="A900:J900"/>
    <mergeCell ref="B683:K683"/>
    <mergeCell ref="A870:B870"/>
    <mergeCell ref="A908:J908"/>
    <mergeCell ref="A594:B594"/>
    <mergeCell ref="B853:J853"/>
    <mergeCell ref="A859:B859"/>
    <mergeCell ref="A906:B906"/>
    <mergeCell ref="A649:B649"/>
    <mergeCell ref="A636:B636"/>
    <mergeCell ref="B651:J651"/>
    <mergeCell ref="B646:J646"/>
    <mergeCell ref="A820:B820"/>
    <mergeCell ref="A736:B736"/>
    <mergeCell ref="A749:B749"/>
    <mergeCell ref="B707:J707"/>
    <mergeCell ref="A705:B705"/>
    <mergeCell ref="A725:B725"/>
    <mergeCell ref="B720:J720"/>
    <mergeCell ref="A730:B730"/>
    <mergeCell ref="A890:B890"/>
    <mergeCell ref="BA1128:BH1128"/>
    <mergeCell ref="CG1128:CN1128"/>
    <mergeCell ref="CO1128:CV1128"/>
    <mergeCell ref="A1034:I1034"/>
    <mergeCell ref="A935:J935"/>
    <mergeCell ref="A981:B981"/>
    <mergeCell ref="A1000:B1000"/>
    <mergeCell ref="A978:I978"/>
    <mergeCell ref="B1041:J1041"/>
    <mergeCell ref="A1044:B1044"/>
    <mergeCell ref="A1046:I1046"/>
    <mergeCell ref="A983:I983"/>
    <mergeCell ref="A944:J944"/>
    <mergeCell ref="A969:J969"/>
    <mergeCell ref="A949:B949"/>
    <mergeCell ref="A942:B942"/>
    <mergeCell ref="A960:J960"/>
    <mergeCell ref="A997:J997"/>
    <mergeCell ref="A973:B973"/>
    <mergeCell ref="B1020:J1020"/>
    <mergeCell ref="A952:J952"/>
    <mergeCell ref="A958:B958"/>
    <mergeCell ref="L1057:L1060"/>
    <mergeCell ref="A1128:I1128"/>
    <mergeCell ref="HU1128:IB1128"/>
    <mergeCell ref="HM1128:HT1128"/>
    <mergeCell ref="FQ1128:FX1128"/>
    <mergeCell ref="IC1128:IJ1128"/>
    <mergeCell ref="FY1128:GF1128"/>
    <mergeCell ref="A924:J924"/>
    <mergeCell ref="ES1128:EZ1128"/>
    <mergeCell ref="FI1128:FP1128"/>
    <mergeCell ref="BQ1128:BX1128"/>
    <mergeCell ref="AK1128:AR1128"/>
    <mergeCell ref="AC1128:AJ1128"/>
    <mergeCell ref="EK1128:ER1128"/>
    <mergeCell ref="EC1128:EJ1128"/>
    <mergeCell ref="A1115:B1115"/>
    <mergeCell ref="A1053:B1053"/>
    <mergeCell ref="CW1128:DD1128"/>
    <mergeCell ref="DU1128:EB1128"/>
    <mergeCell ref="DM1128:DT1128"/>
    <mergeCell ref="U1128:AB1128"/>
    <mergeCell ref="J1127:J1129"/>
    <mergeCell ref="K1127:K1129"/>
    <mergeCell ref="DE1128:DL1128"/>
    <mergeCell ref="BI1128:BP1128"/>
    <mergeCell ref="AS1128:AZ1128"/>
    <mergeCell ref="B2:J2"/>
    <mergeCell ref="G4:J4"/>
    <mergeCell ref="B10:J10"/>
    <mergeCell ref="B12:J12"/>
    <mergeCell ref="A32:J32"/>
    <mergeCell ref="H5:H7"/>
    <mergeCell ref="I5:I7"/>
    <mergeCell ref="C5:C7"/>
    <mergeCell ref="A25:J25"/>
    <mergeCell ref="D5:D7"/>
    <mergeCell ref="A23:B23"/>
    <mergeCell ref="G5:G7"/>
    <mergeCell ref="B4:B7"/>
    <mergeCell ref="E5:E7"/>
    <mergeCell ref="F5:F7"/>
    <mergeCell ref="A15:J15"/>
    <mergeCell ref="A167:B167"/>
    <mergeCell ref="O70:O77"/>
    <mergeCell ref="A1220:J1220"/>
    <mergeCell ref="B382:J382"/>
    <mergeCell ref="B37:J37"/>
    <mergeCell ref="A472:J472"/>
    <mergeCell ref="B467:J467"/>
    <mergeCell ref="B524:J524"/>
    <mergeCell ref="B380:J380"/>
    <mergeCell ref="L302:L308"/>
    <mergeCell ref="B183:J183"/>
    <mergeCell ref="A111:K111"/>
    <mergeCell ref="K135:K141"/>
    <mergeCell ref="B276:J276"/>
    <mergeCell ref="B87:J87"/>
    <mergeCell ref="B95:J95"/>
    <mergeCell ref="B58:J58"/>
    <mergeCell ref="B68:J68"/>
    <mergeCell ref="L70:L77"/>
    <mergeCell ref="K70:K77"/>
    <mergeCell ref="A56:B56"/>
    <mergeCell ref="A78:B78"/>
    <mergeCell ref="A1153:J1153"/>
    <mergeCell ref="A933:B933"/>
    <mergeCell ref="B154:J154"/>
    <mergeCell ref="B177:J177"/>
    <mergeCell ref="A142:B142"/>
    <mergeCell ref="A1228:B1228"/>
    <mergeCell ref="M302:M308"/>
    <mergeCell ref="A491:K491"/>
    <mergeCell ref="B506:J506"/>
    <mergeCell ref="A551:B551"/>
    <mergeCell ref="A995:B995"/>
    <mergeCell ref="A1009:B1009"/>
    <mergeCell ref="A700:B700"/>
    <mergeCell ref="A1226:M1226"/>
    <mergeCell ref="B508:J508"/>
    <mergeCell ref="A567:K567"/>
    <mergeCell ref="B601:J601"/>
    <mergeCell ref="A629:B629"/>
    <mergeCell ref="A641:J641"/>
    <mergeCell ref="B590:J590"/>
    <mergeCell ref="A401:J401"/>
    <mergeCell ref="B631:J631"/>
    <mergeCell ref="B618:J618"/>
    <mergeCell ref="B669:J669"/>
    <mergeCell ref="A576:K576"/>
    <mergeCell ref="A1225:B1225"/>
    <mergeCell ref="A1219:N1219"/>
    <mergeCell ref="P869:R869"/>
    <mergeCell ref="M1057:M1060"/>
    <mergeCell ref="A1017:B1017"/>
    <mergeCell ref="B1161:J1161"/>
    <mergeCell ref="P867:R867"/>
    <mergeCell ref="P868:R868"/>
    <mergeCell ref="A1023:I1023"/>
    <mergeCell ref="A1014:I1014"/>
    <mergeCell ref="B975:J975"/>
    <mergeCell ref="A967:B967"/>
    <mergeCell ref="L910:L914"/>
    <mergeCell ref="A898:B898"/>
    <mergeCell ref="A1055:I1055"/>
    <mergeCell ref="A1094:B1094"/>
    <mergeCell ref="A1061:B1061"/>
    <mergeCell ref="A1088:B1088"/>
    <mergeCell ref="A1071:J1071"/>
    <mergeCell ref="A1077:B1077"/>
    <mergeCell ref="A1091:J1091"/>
    <mergeCell ref="A1108:I1108"/>
    <mergeCell ref="A1097:I1097"/>
    <mergeCell ref="A1106:B1106"/>
    <mergeCell ref="B872:J872"/>
    <mergeCell ref="FA1128:FH1128"/>
    <mergeCell ref="BY1128:CF1128"/>
    <mergeCell ref="A1165:B1165"/>
    <mergeCell ref="A1217:B1217"/>
    <mergeCell ref="A1210:B1210"/>
    <mergeCell ref="A1167:M1168"/>
    <mergeCell ref="A1172:XFD1172"/>
    <mergeCell ref="A1201:J1201"/>
    <mergeCell ref="A1169:K1169"/>
    <mergeCell ref="A1206:I1206"/>
    <mergeCell ref="A1185:I1185"/>
    <mergeCell ref="B1190:J1190"/>
    <mergeCell ref="C1196:G1196"/>
    <mergeCell ref="A1194:B1194"/>
    <mergeCell ref="B1182:J1182"/>
    <mergeCell ref="A1178:K1178"/>
    <mergeCell ref="A1180:B1180"/>
    <mergeCell ref="A1188:B1188"/>
    <mergeCell ref="A1171:B1171"/>
    <mergeCell ref="IK1128:IR1128"/>
    <mergeCell ref="GG1128:GN1128"/>
    <mergeCell ref="GO1128:GV1128"/>
    <mergeCell ref="GW1128:HD1128"/>
    <mergeCell ref="HE1128:HL1128"/>
    <mergeCell ref="B727:J727"/>
    <mergeCell ref="A659:B659"/>
    <mergeCell ref="A766:B766"/>
    <mergeCell ref="B654:J654"/>
    <mergeCell ref="A1212:I1212"/>
    <mergeCell ref="A1118:I1118"/>
    <mergeCell ref="M1170:M1171"/>
    <mergeCell ref="N1170:N1171"/>
    <mergeCell ref="O1170:O1171"/>
    <mergeCell ref="B702:J702"/>
    <mergeCell ref="A694:B694"/>
    <mergeCell ref="O1198:O1199"/>
    <mergeCell ref="B1147:J1147"/>
    <mergeCell ref="A1151:B1151"/>
    <mergeCell ref="A1137:B1137"/>
    <mergeCell ref="K1057:K1060"/>
    <mergeCell ref="A1069:B1069"/>
    <mergeCell ref="A1122:B1122"/>
    <mergeCell ref="A1063:I1063"/>
    <mergeCell ref="A1199:B1199"/>
    <mergeCell ref="L1198:L1199"/>
    <mergeCell ref="M1198:M1199"/>
    <mergeCell ref="N1198:N1199"/>
    <mergeCell ref="A1079:I1079"/>
    <mergeCell ref="B539:J539"/>
    <mergeCell ref="B452:J452"/>
    <mergeCell ref="A526:K526"/>
    <mergeCell ref="A226:J226"/>
    <mergeCell ref="B881:J881"/>
    <mergeCell ref="B829:J829"/>
    <mergeCell ref="B822:J822"/>
    <mergeCell ref="A802:B802"/>
    <mergeCell ref="B547:J547"/>
    <mergeCell ref="A588:B588"/>
    <mergeCell ref="A751:J751"/>
    <mergeCell ref="A811:B811"/>
    <mergeCell ref="B743:J743"/>
    <mergeCell ref="B675:J675"/>
    <mergeCell ref="B738:J738"/>
    <mergeCell ref="B691:J691"/>
    <mergeCell ref="A839:B839"/>
    <mergeCell ref="B813:J813"/>
    <mergeCell ref="B861:J861"/>
    <mergeCell ref="A878:B878"/>
    <mergeCell ref="A851:B851"/>
    <mergeCell ref="B768:J768"/>
    <mergeCell ref="A794:B794"/>
    <mergeCell ref="A712:B712"/>
    <mergeCell ref="N330:N332"/>
    <mergeCell ref="O330:O332"/>
    <mergeCell ref="A217:I217"/>
    <mergeCell ref="A269:B269"/>
    <mergeCell ref="A298:B298"/>
    <mergeCell ref="B239:J239"/>
    <mergeCell ref="B229:J229"/>
    <mergeCell ref="A258:B258"/>
    <mergeCell ref="B282:J282"/>
    <mergeCell ref="B292:J292"/>
    <mergeCell ref="A309:B309"/>
    <mergeCell ref="A316:B316"/>
    <mergeCell ref="B318:J318"/>
    <mergeCell ref="B252:J252"/>
    <mergeCell ref="B218:J218"/>
    <mergeCell ref="A246:O246"/>
    <mergeCell ref="K302:K308"/>
    <mergeCell ref="M330:M332"/>
    <mergeCell ref="A280:B280"/>
    <mergeCell ref="A260:L260"/>
    <mergeCell ref="A124:B124"/>
    <mergeCell ref="B185:K186"/>
    <mergeCell ref="B204:J204"/>
    <mergeCell ref="A188:B188"/>
    <mergeCell ref="B199:J199"/>
    <mergeCell ref="A224:B224"/>
    <mergeCell ref="A212:J212"/>
    <mergeCell ref="B584:J584"/>
    <mergeCell ref="A681:B681"/>
    <mergeCell ref="D329:H329"/>
    <mergeCell ref="A519:J519"/>
    <mergeCell ref="A557:B557"/>
    <mergeCell ref="A638:J638"/>
    <mergeCell ref="A537:B537"/>
    <mergeCell ref="A494:K494"/>
    <mergeCell ref="A501:K501"/>
    <mergeCell ref="K505:K506"/>
    <mergeCell ref="A644:B644"/>
    <mergeCell ref="B614:H614"/>
    <mergeCell ref="A616:B616"/>
    <mergeCell ref="A522:B522"/>
    <mergeCell ref="A517:B517"/>
    <mergeCell ref="A503:B503"/>
    <mergeCell ref="A582:B582"/>
    <mergeCell ref="A341:K341"/>
    <mergeCell ref="N843:N850"/>
    <mergeCell ref="M615:M616"/>
    <mergeCell ref="N615:N616"/>
    <mergeCell ref="M1128:T1128"/>
    <mergeCell ref="O615:O616"/>
    <mergeCell ref="B133:J133"/>
    <mergeCell ref="P864:R864"/>
    <mergeCell ref="P865:R865"/>
    <mergeCell ref="P866:R866"/>
    <mergeCell ref="P863:R863"/>
    <mergeCell ref="S278:U278"/>
    <mergeCell ref="P279:R279"/>
    <mergeCell ref="B696:J696"/>
    <mergeCell ref="M843:M850"/>
    <mergeCell ref="K843:K850"/>
    <mergeCell ref="L843:L850"/>
    <mergeCell ref="B596:J596"/>
    <mergeCell ref="A592:P592"/>
    <mergeCell ref="K529:K531"/>
    <mergeCell ref="B553:J553"/>
    <mergeCell ref="A599:B599"/>
    <mergeCell ref="B892:J892"/>
    <mergeCell ref="O843:O850"/>
    <mergeCell ref="A756:B756"/>
    <mergeCell ref="A1230:K1230"/>
    <mergeCell ref="B44:J44"/>
    <mergeCell ref="B53:J53"/>
    <mergeCell ref="A202:B202"/>
    <mergeCell ref="A197:B197"/>
    <mergeCell ref="B81:J81"/>
    <mergeCell ref="A1159:B1159"/>
    <mergeCell ref="A1039:B1039"/>
    <mergeCell ref="A992:K992"/>
    <mergeCell ref="K1022:K1024"/>
    <mergeCell ref="A990:B990"/>
    <mergeCell ref="A1002:I1002"/>
    <mergeCell ref="A374:K376"/>
    <mergeCell ref="B369:J369"/>
    <mergeCell ref="A335:K335"/>
    <mergeCell ref="B758:J758"/>
    <mergeCell ref="B753:J753"/>
    <mergeCell ref="B796:J796"/>
    <mergeCell ref="B776:J776"/>
    <mergeCell ref="B787:J787"/>
    <mergeCell ref="A1028:I1028"/>
    <mergeCell ref="J1022:J1024"/>
    <mergeCell ref="B732:J73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5" firstPageNumber="21" orientation="landscape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Лист2!_Toc531271447</vt:lpstr>
      <vt:lpstr>Лист2!_Toc531271448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Іryna</cp:lastModifiedBy>
  <cp:lastPrinted>2025-01-29T07:44:37Z</cp:lastPrinted>
  <dcterms:created xsi:type="dcterms:W3CDTF">2003-10-24T07:26:50Z</dcterms:created>
  <dcterms:modified xsi:type="dcterms:W3CDTF">2025-02-20T13:41:52Z</dcterms:modified>
</cp:coreProperties>
</file>