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tabRatio="591" activeTab="2"/>
  </bookViews>
  <sheets>
    <sheet name="Лист1" sheetId="1" r:id="rId1"/>
    <sheet name="Лист3" sheetId="2" r:id="rId2"/>
    <sheet name="Лист2" sheetId="3" r:id="rId3"/>
  </sheets>
  <definedNames>
    <definedName name="_Toc531271447" localSheetId="2">'Лист2'!$A$254</definedName>
    <definedName name="_Toc531271448" localSheetId="2">'Лист2'!$A$278</definedName>
    <definedName name="_Toc531271465" localSheetId="1">'Лист3'!#REF!</definedName>
    <definedName name="_Toc531271468" localSheetId="1">'Лист3'!#REF!</definedName>
    <definedName name="_xlnm.Print_Area" localSheetId="0">'Лист1'!$A$1:$N$40</definedName>
    <definedName name="_xlnm.Print_Area" localSheetId="2">'Лист2'!$A$1:$L$291</definedName>
  </definedNames>
  <calcPr fullCalcOnLoad="1"/>
</workbook>
</file>

<file path=xl/sharedStrings.xml><?xml version="1.0" encoding="utf-8"?>
<sst xmlns="http://schemas.openxmlformats.org/spreadsheetml/2006/main" count="4226" uniqueCount="1247">
  <si>
    <t>Райо-</t>
  </si>
  <si>
    <t>Нас.</t>
  </si>
  <si>
    <t>пункт.</t>
  </si>
  <si>
    <t>№</t>
  </si>
  <si>
    <t>а</t>
  </si>
  <si>
    <t xml:space="preserve"> </t>
  </si>
  <si>
    <t>8.</t>
  </si>
  <si>
    <t>1.</t>
  </si>
  <si>
    <t>2.</t>
  </si>
  <si>
    <t>3.</t>
  </si>
  <si>
    <t>4.</t>
  </si>
  <si>
    <t>5.</t>
  </si>
  <si>
    <t>6.</t>
  </si>
  <si>
    <t>7.</t>
  </si>
  <si>
    <t>9.</t>
  </si>
  <si>
    <t>12.</t>
  </si>
  <si>
    <t>13.</t>
  </si>
  <si>
    <t>11.</t>
  </si>
  <si>
    <t>14.</t>
  </si>
  <si>
    <t>10.</t>
  </si>
  <si>
    <t>15.</t>
  </si>
  <si>
    <t>На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</si>
  <si>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</si>
  <si>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</si>
  <si>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</si>
  <si>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</si>
  <si>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</si>
  <si>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</si>
  <si>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</si>
  <si>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</si>
  <si>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</si>
  <si>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 xml:space="preserve">    З А Р А Ж Е Н О</t>
  </si>
  <si>
    <t>Бердянський</t>
  </si>
  <si>
    <t xml:space="preserve">  </t>
  </si>
  <si>
    <t>,</t>
  </si>
  <si>
    <t>землях</t>
  </si>
  <si>
    <t xml:space="preserve">На  </t>
  </si>
  <si>
    <t>Найменування</t>
  </si>
  <si>
    <t>карантинних</t>
  </si>
  <si>
    <t>організмів</t>
  </si>
  <si>
    <t>нів</t>
  </si>
  <si>
    <t>Міст</t>
  </si>
  <si>
    <t>Присад.</t>
  </si>
  <si>
    <t>ділянок</t>
  </si>
  <si>
    <t>Госп-в</t>
  </si>
  <si>
    <t>всіх ф.</t>
  </si>
  <si>
    <t>власн.</t>
  </si>
  <si>
    <t>присад.</t>
  </si>
  <si>
    <t>ділянках</t>
  </si>
  <si>
    <t>В госп-вах</t>
  </si>
  <si>
    <t>всіх форм</t>
  </si>
  <si>
    <t>власності</t>
  </si>
  <si>
    <t>інших</t>
  </si>
  <si>
    <t>Всього</t>
  </si>
  <si>
    <t>П Л О Щ А   З А Р А Ж Е Н Н Я (ГА)</t>
  </si>
  <si>
    <t xml:space="preserve">                                        Ш  К  І  Д  Н  И  К  И</t>
  </si>
  <si>
    <t>З А Р А Ж Е Н О</t>
  </si>
  <si>
    <t>Американський білий метелик</t>
  </si>
  <si>
    <t>Картопляна міль</t>
  </si>
  <si>
    <t>Західний квітковий трипс</t>
  </si>
  <si>
    <t>Середземноморська плодова муха</t>
  </si>
  <si>
    <t>Пасмо льону</t>
  </si>
  <si>
    <t>Рак картоплі</t>
  </si>
  <si>
    <t>Бактеріальний опік плодових</t>
  </si>
  <si>
    <t>Біла іржа хризантем</t>
  </si>
  <si>
    <t>Золотиста картопляна нематода</t>
  </si>
  <si>
    <t>Амброзія полинолиста</t>
  </si>
  <si>
    <t>Гірчак повзучий</t>
  </si>
  <si>
    <t>Паслін колючий</t>
  </si>
  <si>
    <t>Повитиця польова</t>
  </si>
  <si>
    <t>Повитиця Лемана</t>
  </si>
  <si>
    <t>Повитиця одностовпчикова</t>
  </si>
  <si>
    <t>Сорго алепське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</si>
  <si>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</si>
  <si>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</si>
  <si>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</si>
  <si>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</si>
  <si>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</si>
  <si>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</si>
  <si>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</si>
  <si>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</si>
  <si>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</si>
  <si>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</si>
  <si>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</si>
  <si>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</si>
  <si>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П Л О Щ А   З А Р А Ж Е Н Н Я (га)</t>
  </si>
  <si>
    <t>Вінницька</t>
  </si>
  <si>
    <t>Донецька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</si>
  <si>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</si>
  <si>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</si>
  <si>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</si>
  <si>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</si>
  <si>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</si>
  <si>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Миколаївська</t>
  </si>
  <si>
    <t>Одеська</t>
  </si>
  <si>
    <t>Полтавська</t>
  </si>
  <si>
    <t>Тернопільська</t>
  </si>
  <si>
    <t>Херсонська</t>
  </si>
  <si>
    <t>Хмельницька</t>
  </si>
  <si>
    <t>Черкаська</t>
  </si>
  <si>
    <t>Чернігівська</t>
  </si>
  <si>
    <t>Чернівецька</t>
  </si>
  <si>
    <t>Всього:</t>
  </si>
  <si>
    <t>Закарпатська</t>
  </si>
  <si>
    <t>Львівська</t>
  </si>
  <si>
    <t>Дніпропетровська</t>
  </si>
  <si>
    <t>Житомирська</t>
  </si>
  <si>
    <t>Рівненська</t>
  </si>
  <si>
    <t>Волинська</t>
  </si>
  <si>
    <t>Сумська</t>
  </si>
  <si>
    <t>Харківська</t>
  </si>
  <si>
    <t>Б  У  Р ' Я  Н  И</t>
  </si>
  <si>
    <t>Первомайський</t>
  </si>
  <si>
    <t>Покровський</t>
  </si>
  <si>
    <t>Синельниківський</t>
  </si>
  <si>
    <t>Запорізький</t>
  </si>
  <si>
    <t>Пологівський</t>
  </si>
  <si>
    <t>Чернігівський</t>
  </si>
  <si>
    <t>Вишгородський</t>
  </si>
  <si>
    <t>Болградський</t>
  </si>
  <si>
    <t>Кременчуцький</t>
  </si>
  <si>
    <t>Харківський</t>
  </si>
  <si>
    <t>Кам'янський</t>
  </si>
  <si>
    <t>Уманський</t>
  </si>
  <si>
    <t>Ніжинський</t>
  </si>
  <si>
    <t xml:space="preserve">        Всього:</t>
  </si>
  <si>
    <t>Миколаївський</t>
  </si>
  <si>
    <t>Конотопський</t>
  </si>
  <si>
    <t>Сумський</t>
  </si>
  <si>
    <t>Хмельницький</t>
  </si>
  <si>
    <t>Корюківський</t>
  </si>
  <si>
    <t>Фастівський</t>
  </si>
  <si>
    <t>м. Олександрія</t>
  </si>
  <si>
    <t>м. Знам'янка</t>
  </si>
  <si>
    <t>м. Світловодськ</t>
  </si>
  <si>
    <t>Баштанський</t>
  </si>
  <si>
    <t>Роменський</t>
  </si>
  <si>
    <t xml:space="preserve">Всього: </t>
  </si>
  <si>
    <t xml:space="preserve">        Всього: </t>
  </si>
  <si>
    <t xml:space="preserve">     Всього:</t>
  </si>
  <si>
    <t xml:space="preserve">      Всього:</t>
  </si>
  <si>
    <t>Західний кукурудзяний жук</t>
  </si>
  <si>
    <t>Південноамериканська томатна міль</t>
  </si>
  <si>
    <t>Тютюнова білокрилка</t>
  </si>
  <si>
    <t>Ценхрус довгоголковий</t>
  </si>
  <si>
    <t xml:space="preserve">       КАРАНТИННИЙ  СТАН  УКРАЇНИ</t>
  </si>
  <si>
    <t xml:space="preserve">    КАРАНТИННИЙ  СТАН  РАЙОНІВ</t>
  </si>
  <si>
    <t xml:space="preserve">                                       Х  В  О  Р  О  Б  И  та Ф І Т О Н Е М А Т О Д И</t>
  </si>
  <si>
    <t>КАРАНТИННИЙ СТАН ОБЛАСТЕЙ</t>
  </si>
  <si>
    <t>Області</t>
  </si>
  <si>
    <t>Неповірус кільцевої плямистості тютюну</t>
  </si>
  <si>
    <t xml:space="preserve">Областей </t>
  </si>
  <si>
    <t>К-сть карантин- них зон (одиниць)</t>
  </si>
  <si>
    <t>Бура гниль картоплі</t>
  </si>
  <si>
    <t>м. Кропивницький</t>
  </si>
  <si>
    <t xml:space="preserve">Рівненська </t>
  </si>
  <si>
    <t>Черкська</t>
  </si>
  <si>
    <t>ВУЗЬКОЗЛАТКА ЯСЕНЕВА СМАРАГДОВА</t>
  </si>
  <si>
    <t>ШКІДНИКИ</t>
  </si>
  <si>
    <t xml:space="preserve">                   АМЕРИКАНСЬКИЙ БІЛИЙ МЕТЕЛИК</t>
  </si>
  <si>
    <t xml:space="preserve"> КАРТОПЛЯНА МІЛЬ</t>
  </si>
  <si>
    <t xml:space="preserve">             ЗАХІДНИЙ КУКУРУДЗЯНИЙ ЖУК</t>
  </si>
  <si>
    <t xml:space="preserve">       ЗАХІДНИЙ КВІТКОВИЙ ТРИПС </t>
  </si>
  <si>
    <t xml:space="preserve">            СЕРЕДЗЕМНОМОРСЬКА ПЛОДОВА МУХА</t>
  </si>
  <si>
    <t>ПІВДЕННОАМЕРИКАНСЬКА ТОМАТНА МІЛЬ</t>
  </si>
  <si>
    <t>ТЮТЮНОВА БІЛОКРИЛКА</t>
  </si>
  <si>
    <t>ХВОРОБИ та ФІТОНЕМАТОДИ</t>
  </si>
  <si>
    <t xml:space="preserve">                                                   ПАСМО ЛЬОНУ</t>
  </si>
  <si>
    <t xml:space="preserve">                                                   РАК КАРТОПЛІ</t>
  </si>
  <si>
    <t xml:space="preserve">          БІЛА ІРЖА ХРИЗАНТЕМ</t>
  </si>
  <si>
    <t xml:space="preserve">                        БАКТЕРІАЛЬНИЙ ОПІК ПЛОДОВИХ</t>
  </si>
  <si>
    <t>НЕПОВІРУС КІЛЬЦЕВОЇ ПЛЯМИСТОСТІ ТЮТЮНУ</t>
  </si>
  <si>
    <t xml:space="preserve">                   ЗОЛОТИСТА КАРТОПЛЯНА НЕМАТОДА</t>
  </si>
  <si>
    <t xml:space="preserve">БУР'ЯНИ </t>
  </si>
  <si>
    <t xml:space="preserve"> АМБРОЗІЯ ПОЛИНОЛИСТА </t>
  </si>
  <si>
    <t xml:space="preserve">                                                     ГІРЧАК ПОВЗУЧИЙ</t>
  </si>
  <si>
    <t xml:space="preserve">                                                    ПАСЛІН КОЛЮЧИЙ</t>
  </si>
  <si>
    <t xml:space="preserve">                                                 ПОВИТИЦЯ ПОЛЬОВА </t>
  </si>
  <si>
    <t xml:space="preserve">               ПОВИТИЦЯ ЛЕМАНА</t>
  </si>
  <si>
    <t xml:space="preserve">      ПОВИТИЦЯ ОДНОСТОВПЧИКОВА </t>
  </si>
  <si>
    <t xml:space="preserve">        ЦЕНХРУС ДОВГОГОЛКОВИЙ</t>
  </si>
  <si>
    <t xml:space="preserve">              СОРГО АЛЕПСЬКЕ</t>
  </si>
  <si>
    <t xml:space="preserve">      ПОВИТИЦЯ ХМЕЛЬОВИДНА </t>
  </si>
  <si>
    <t>Вузькозлатка ясенева смарагдова</t>
  </si>
  <si>
    <t>Повитиця хмельовидна</t>
  </si>
  <si>
    <t>ВІННИЦЬКА область</t>
  </si>
  <si>
    <t xml:space="preserve">       ВОЛИНСЬКА область</t>
  </si>
  <si>
    <t xml:space="preserve">       ДНІПРОПЕТРОВСЬКА область</t>
  </si>
  <si>
    <t>ДОНЕЦЬКА область</t>
  </si>
  <si>
    <t xml:space="preserve">                                                              ЖИТОМИРСЬКА область</t>
  </si>
  <si>
    <t xml:space="preserve">         ІВАНО-ФРАНКІВСЬКА область</t>
  </si>
  <si>
    <t xml:space="preserve">             ЗАПОРІЗЬКА область</t>
  </si>
  <si>
    <t xml:space="preserve">    КИЇВСЬКА область</t>
  </si>
  <si>
    <t xml:space="preserve">       КІРОВОГРАДСЬКА область</t>
  </si>
  <si>
    <t xml:space="preserve">              ЛУГАНСЬКА область</t>
  </si>
  <si>
    <t xml:space="preserve">          МИКОЛАЇВСЬКА область</t>
  </si>
  <si>
    <t>ОДЕСЬКА область</t>
  </si>
  <si>
    <t xml:space="preserve">          ПОЛТАВСЬКА область</t>
  </si>
  <si>
    <t>РІВНЕНСЬКА область</t>
  </si>
  <si>
    <t xml:space="preserve">                                                                     СУМСЬКА область</t>
  </si>
  <si>
    <t xml:space="preserve">           ТЕРНОПІЛЬСЬКА область</t>
  </si>
  <si>
    <t xml:space="preserve">           ХАРКІВСЬКА область</t>
  </si>
  <si>
    <t xml:space="preserve">              ХЕРСОНСЬКА область</t>
  </si>
  <si>
    <t xml:space="preserve">             ХМЕЛЬНИЦЬКА область</t>
  </si>
  <si>
    <t>ЧЕРКАСЬКА область</t>
  </si>
  <si>
    <t>ЧЕРНІГІВСЬКА область</t>
  </si>
  <si>
    <t xml:space="preserve">  ЧЕРНІВЕЦЬКА область</t>
  </si>
  <si>
    <t>КАРТОПЛЯНА МІЛЬ</t>
  </si>
  <si>
    <t xml:space="preserve">                                                               ДОНЕЦЬКА область</t>
  </si>
  <si>
    <t xml:space="preserve">   ЗАПОРІЗЬКА область</t>
  </si>
  <si>
    <t>ХАРКІВСЬКА область</t>
  </si>
  <si>
    <t xml:space="preserve">                                                       ХЕРСОНСЬКА область</t>
  </si>
  <si>
    <t xml:space="preserve">                         ЗАХІДНИЙ КУКУРУДЗЯНИЙ ЖУК</t>
  </si>
  <si>
    <t xml:space="preserve">                                                  ВІННИЦЬКА область</t>
  </si>
  <si>
    <t xml:space="preserve">                                                  ВОЛИНСЬКА область</t>
  </si>
  <si>
    <t xml:space="preserve">                                                 ЖИТОМИРСЬКА область</t>
  </si>
  <si>
    <t xml:space="preserve">                                             ІВАНО-ФРАНКІВСЬКА область</t>
  </si>
  <si>
    <t xml:space="preserve">                                                          ЛЬВІВСЬКА область</t>
  </si>
  <si>
    <t xml:space="preserve">  ТЕРНОПІЛЬСЬКА область</t>
  </si>
  <si>
    <t xml:space="preserve">                             ЗАХІДНИЙ КВІТКОВИЙ ТРИПС</t>
  </si>
  <si>
    <t>ДНІПРОПЕТРОВСЬКА область</t>
  </si>
  <si>
    <t xml:space="preserve">                                               ПОЛТАВСЬКА область</t>
  </si>
  <si>
    <t xml:space="preserve">                                                ТЕРНОПІЛЬСЬКА область</t>
  </si>
  <si>
    <t xml:space="preserve">                  СЕРЕДЗЕМНОМОРСЬКА ПЛОДОВА МУХА</t>
  </si>
  <si>
    <t xml:space="preserve">                                                                 ОДЕСЬКА область</t>
  </si>
  <si>
    <t xml:space="preserve">ПІВДЕННОАМЕРИКАНСЬКА ТОМАТНА МІЛЬ </t>
  </si>
  <si>
    <r>
      <t xml:space="preserve">          </t>
    </r>
    <r>
      <rPr>
        <b/>
        <sz val="14"/>
        <rFont val="Times New Roman"/>
        <family val="1"/>
      </rPr>
      <t>ЗАПОРІЗЬКА область</t>
    </r>
  </si>
  <si>
    <t xml:space="preserve">                                                       ЛУГАНСЬКА область</t>
  </si>
  <si>
    <t xml:space="preserve">                                           ПАСМО ЛЬОНУ</t>
  </si>
  <si>
    <t xml:space="preserve">                                                ЛЬВІВСЬКА область</t>
  </si>
  <si>
    <t xml:space="preserve">                                              РАК КАРТОПЛІ</t>
  </si>
  <si>
    <t>ЗАКАРПАТСЬКА  область</t>
  </si>
  <si>
    <t xml:space="preserve">                                ІВАНО-ФРАНКІВСЬКА область</t>
  </si>
  <si>
    <t xml:space="preserve">                                              ЧЕРНІВЕЦЬКА область</t>
  </si>
  <si>
    <t xml:space="preserve">                                      БІЛА ІРЖА ХРИЗАНТЕМ</t>
  </si>
  <si>
    <t xml:space="preserve">                                                     ОДЕСЬКА область</t>
  </si>
  <si>
    <t xml:space="preserve">              БАКТЕРІАЛЬНИЙ ОПІК ПЛОДОВИХ</t>
  </si>
  <si>
    <t>ВОЛИНСЬКА область</t>
  </si>
  <si>
    <t xml:space="preserve">       ЧЕРНІГІВСЬКА область</t>
  </si>
  <si>
    <t>БУРА ГНИЛЬ КАРТОПЛІ</t>
  </si>
  <si>
    <t xml:space="preserve">                                            ТЕРНОПІЛЬСЬКА область</t>
  </si>
  <si>
    <t xml:space="preserve">                                              ХМЕЛЬНИЦЬКА область</t>
  </si>
  <si>
    <t xml:space="preserve">                                                ЗАКАРПАТСЬКА область</t>
  </si>
  <si>
    <t xml:space="preserve">                                                   ЛЬВІВСЬКА область</t>
  </si>
  <si>
    <t>ЖИТОМИРСЬКА область</t>
  </si>
  <si>
    <t xml:space="preserve">          ЗОЛОТИСТА КАРТОПЛЯНА НЕМАТОДА</t>
  </si>
  <si>
    <t xml:space="preserve">                                              ВІННИЦЬКА  область</t>
  </si>
  <si>
    <t xml:space="preserve">                                              ВОЛИНСЬКА область</t>
  </si>
  <si>
    <t xml:space="preserve">                                            ЖИТОМИРСЬКА область</t>
  </si>
  <si>
    <t xml:space="preserve">                                              ЗАКАРПАТСЬКА область</t>
  </si>
  <si>
    <t xml:space="preserve">                                       ІВАНО-ФРАНКІВСЬКА область</t>
  </si>
  <si>
    <t xml:space="preserve">                                                      КИЇВСЬКА область</t>
  </si>
  <si>
    <t>ЛУГАНСЬКА область</t>
  </si>
  <si>
    <t xml:space="preserve">                                                    ЛЬВІВСЬКА область</t>
  </si>
  <si>
    <t xml:space="preserve">                                                 РІВНЕНСЬКА область</t>
  </si>
  <si>
    <t xml:space="preserve">                                                    СУМСЬКА область</t>
  </si>
  <si>
    <t xml:space="preserve">                                         ТЕРНОПІЛЬСЬКА область</t>
  </si>
  <si>
    <t>ХМЕЛЬНИЦЬКА область</t>
  </si>
  <si>
    <t xml:space="preserve">                                                ЧЕРКАСЬКА область</t>
  </si>
  <si>
    <t xml:space="preserve">                                               ЧЕРНІГІВСЬКА область</t>
  </si>
  <si>
    <t xml:space="preserve">                                   АМБРОЗІЯ ПОЛИНОЛИСТА </t>
  </si>
  <si>
    <t xml:space="preserve">                                                      ВІННИЦЬКА область</t>
  </si>
  <si>
    <t xml:space="preserve">                                             ДНІПРОПЕТРОВСЬКА область</t>
  </si>
  <si>
    <t xml:space="preserve">                                                   ДОНЕЦЬКА область</t>
  </si>
  <si>
    <t xml:space="preserve">                                               ЗАПОРІЗЬКА область</t>
  </si>
  <si>
    <t xml:space="preserve">                                                   КИЇВСЬКА область</t>
  </si>
  <si>
    <t xml:space="preserve">                                                   ЛУГАНСЬКА область</t>
  </si>
  <si>
    <t xml:space="preserve">                                             МИКОЛАЇВСЬКА область</t>
  </si>
  <si>
    <t xml:space="preserve">                                                          ОДЕСЬКА область</t>
  </si>
  <si>
    <t xml:space="preserve">                                                    ПОЛТАВСЬКА область</t>
  </si>
  <si>
    <t xml:space="preserve">                                                    РІВНЕНСЬКА область</t>
  </si>
  <si>
    <t>СУМСЬКА область</t>
  </si>
  <si>
    <t>ТЕРНОПІЛЬСЬКА область</t>
  </si>
  <si>
    <t>ХЕРСОНСЬКА область</t>
  </si>
  <si>
    <t>ЧЕРНІВЕЦЬКА область</t>
  </si>
  <si>
    <t xml:space="preserve">                                   ГІРЧАК ПОВЗУЧИЙ</t>
  </si>
  <si>
    <t>ЗАПОРІЗЬКА область</t>
  </si>
  <si>
    <t xml:space="preserve">               ХЕРСОНСЬКА область</t>
  </si>
  <si>
    <t xml:space="preserve">                                     ПАСЛІН КОЛЮЧИЙ</t>
  </si>
  <si>
    <t xml:space="preserve">ПОВИТИЦЯ ПОЛЬОВА </t>
  </si>
  <si>
    <t xml:space="preserve"> КІРОВОГРАДСЬКА область</t>
  </si>
  <si>
    <t xml:space="preserve">  МИКОЛАЇВСЬКА область</t>
  </si>
  <si>
    <t>ПОЛТАВСЬКА область</t>
  </si>
  <si>
    <t xml:space="preserve">                                   ПОВИТИЦЯ ЛЕМАНА</t>
  </si>
  <si>
    <t xml:space="preserve">                             ПОВИТИЦЯ ОДНОСТОВПЧИКОВА </t>
  </si>
  <si>
    <t xml:space="preserve">                                                   ЗАПОРІЗЬКА область</t>
  </si>
  <si>
    <t xml:space="preserve">                             ПОВИТИЦЯ ХМЕЛЬОВИДНА </t>
  </si>
  <si>
    <t xml:space="preserve">                          ЦЕНХРУС ДОВГОГОЛКОВИЙ</t>
  </si>
  <si>
    <t>МИКОЛАЇВСЬКА область</t>
  </si>
  <si>
    <t xml:space="preserve">                                ШКІДНИКИ</t>
  </si>
  <si>
    <t>ЗАРАЖЕНО</t>
  </si>
  <si>
    <t>ПЛОЩА ЗАРАЖЕННЯ (га)</t>
  </si>
  <si>
    <t>NA</t>
  </si>
  <si>
    <t xml:space="preserve">  ВОЛИНСЬКА область</t>
  </si>
  <si>
    <t>ЗАКАРПАТСЬКА область</t>
  </si>
  <si>
    <t xml:space="preserve">Рахівський </t>
  </si>
  <si>
    <t xml:space="preserve">Тячівський </t>
  </si>
  <si>
    <t xml:space="preserve">Хустський </t>
  </si>
  <si>
    <t xml:space="preserve">                                         КІРОВОГРАДСЬКА область</t>
  </si>
  <si>
    <t xml:space="preserve">NA </t>
  </si>
  <si>
    <t>К-сть карантинних зон (одиниць)</t>
  </si>
  <si>
    <t>Розпорядження від 20.09.16 № 88</t>
  </si>
  <si>
    <t>ВІРУСНЕ НЕКРОТИЧНЕ ПОЖОВТІННЯ ЖИЛОК ЦУКРОВОГО БУРЯКУ (РИЗОМАНІЯ)</t>
  </si>
  <si>
    <t>Вірусне некротичне пожовтіння жилок цукрового буряку (ризоманія)</t>
  </si>
  <si>
    <t>Потівірус шарки сливи (віспа)</t>
  </si>
  <si>
    <t xml:space="preserve">                            ПОТІВІРУС ШАРКИ СЛИВИ (ВІСПА)</t>
  </si>
  <si>
    <t xml:space="preserve">                                 ПОТІВІРУС ШАРКИ СЛИВИ (ВІСПА)</t>
  </si>
  <si>
    <t xml:space="preserve">Розпорядження на область від 01.12.2008 № 1547 </t>
  </si>
  <si>
    <t>Кількість карантинних зон (одиниць)</t>
  </si>
  <si>
    <t>Дата та номер розпорядження про запровадження карантинного режиму</t>
  </si>
  <si>
    <t>Дата та номер розпорядження про скасування карантинного режиму</t>
  </si>
  <si>
    <t>Розпорядження від 05.11.2018 № 249</t>
  </si>
  <si>
    <t xml:space="preserve">Рішення від 24.11.2020 № 312  </t>
  </si>
  <si>
    <t>Розпорядження від 02.12.2005 № 708</t>
  </si>
  <si>
    <t>Розпорядження від 21.07.2003 № 286</t>
  </si>
  <si>
    <t>Розпорядження від 20.12.07 № 856/А-2007</t>
  </si>
  <si>
    <t>Розпорядження від 10.08.07 № 378/А-2007</t>
  </si>
  <si>
    <t>Розпорядження від 25.04.08 № 530</t>
  </si>
  <si>
    <t>Розпорядження від 26.12.2018 № 403</t>
  </si>
  <si>
    <t xml:space="preserve">Розпорядження від 15.09.2011 № 1956 </t>
  </si>
  <si>
    <t>Розпорядження від 06.09.2017 № 224, Розпорядження від 24.09.2020 № 146</t>
  </si>
  <si>
    <t>Розпорядження від 19.09.2005 № 320</t>
  </si>
  <si>
    <t>Розпорядження від 10.09.2019 № 218</t>
  </si>
  <si>
    <t xml:space="preserve">Розпорядження від 15.07.2019 № 488 </t>
  </si>
  <si>
    <t>Розпорядження від 15.10.2007 № 669</t>
  </si>
  <si>
    <t>Розпорядження від 06.08.2019 № 128</t>
  </si>
  <si>
    <t>Розпорядження від 01.07.2019 № 120</t>
  </si>
  <si>
    <t xml:space="preserve">Розпорядження від 20.11.2019 № 877 </t>
  </si>
  <si>
    <t>Розпорядження від 08.11.18 № 974</t>
  </si>
  <si>
    <t>Розпорядження від 16.02.2009 № 41</t>
  </si>
  <si>
    <t>Розпорядження від 30.01.2009 № 59</t>
  </si>
  <si>
    <t>Розпорядження від 01.09.2011 № 384</t>
  </si>
  <si>
    <t>Розпорядження від 30.10.2008 № 24, Розпорядження від 30.10.2008 № 170</t>
  </si>
  <si>
    <t>Розпорядження від 21.11.2009 № 312, Розпорядження від 01.10.2008 № 87</t>
  </si>
  <si>
    <t>Розпорядження від 10.01.2018 № 21</t>
  </si>
  <si>
    <t>Розпорядження від 14.01.10 № 21/2010</t>
  </si>
  <si>
    <t>Розпорядження від 03.09.2014 № 265</t>
  </si>
  <si>
    <t>Розпорядження від 09.08.19 № 179</t>
  </si>
  <si>
    <t>Розпорядження від 28.10.19 № 302, Розпорядження від 05.09.19 № 253</t>
  </si>
  <si>
    <t>Розпорядження від 15.11.2004 № 397</t>
  </si>
  <si>
    <t>Розпорядження від 22.12.2008 № 581</t>
  </si>
  <si>
    <t>Розпорядження від 26.06.19 № 186/А-2019</t>
  </si>
  <si>
    <t>Розпорядження від 16.06.20 № 111/А-2020</t>
  </si>
  <si>
    <t>Розпорядження від 20.08.2015 № 156</t>
  </si>
  <si>
    <t>Розпорядження від 25.02.2011 № 58</t>
  </si>
  <si>
    <t>Розпорядження від 23.08.2006 № 24, Розпорядження від 21.05.2018 № 150</t>
  </si>
  <si>
    <t>Розпорядження від 01.09.2011 № 385</t>
  </si>
  <si>
    <t>Розпорядження від 02.08.2011 № 209</t>
  </si>
  <si>
    <t>Розпорядження від 09.09.2002 № 540-р, Розпорядження від 02.11.2005 № 33</t>
  </si>
  <si>
    <t>Розпорядження від 27.10.08 № 347</t>
  </si>
  <si>
    <t>Розпорядження від 19.07.2010 № 122-р</t>
  </si>
  <si>
    <t>Розпорядження від 29.10.10 № 384, Розпорядження від 26.11.19 № 336</t>
  </si>
  <si>
    <t>Розпорядження від 20.06.2012 № 66</t>
  </si>
  <si>
    <t>Розпорядження від 22.09.2010 № 578</t>
  </si>
  <si>
    <t>Розпорядження від 16.08.2007 № 409</t>
  </si>
  <si>
    <t>Розпорядження від 06.09.2019 № 182</t>
  </si>
  <si>
    <t>Розпорядження від 24.03.2008 № 291</t>
  </si>
  <si>
    <t>Розпорядження від 07.10.2014 № 228, Рішення  від 24.11.2020 № 312</t>
  </si>
  <si>
    <t xml:space="preserve">Розпорядження від 20.11.2019 № 197, Розпорядження від 18.08.2020 № 239 </t>
  </si>
  <si>
    <t>Розпорядження від 31.12.20 № 624</t>
  </si>
  <si>
    <t>Розпорядження від 22.07.10 № 322</t>
  </si>
  <si>
    <t>Розпорядження від 14.11.2006 № 917</t>
  </si>
  <si>
    <t>Розпорядження від 17.11.2020 № 253</t>
  </si>
  <si>
    <t>Розпорядження від 19.08.10 № 311</t>
  </si>
  <si>
    <t>Розпорядження від 07.08.20 № 167/А-2020</t>
  </si>
  <si>
    <t>Розпорядження від 27.09.07 № 174</t>
  </si>
  <si>
    <t>Розпорядження від 26.08.11 № 490</t>
  </si>
  <si>
    <t xml:space="preserve">Розпорядження від 21.08.2007 № 504-н </t>
  </si>
  <si>
    <t>Розпорядження від 12.09.19 № 170/А-2019</t>
  </si>
  <si>
    <t>Розпорядження від 24.10.2008 № 426-р</t>
  </si>
  <si>
    <t>с</t>
  </si>
  <si>
    <t>Населених пунктів</t>
  </si>
  <si>
    <t>Присадибних ділянок</t>
  </si>
  <si>
    <t>Господарств всіх форм власності</t>
  </si>
  <si>
    <t>На присадибних ділянках</t>
  </si>
  <si>
    <t>На інших землях</t>
  </si>
  <si>
    <t>відповідно до нового АТУ 2020 року</t>
  </si>
  <si>
    <t>Назви районів відповідно до нового Адміністративно- територіального устрою (АТУ) 2020 року</t>
  </si>
  <si>
    <t>n</t>
  </si>
  <si>
    <t>o</t>
  </si>
  <si>
    <r>
      <rPr>
        <b/>
        <sz val="11"/>
        <rFont val="Times New Roman"/>
        <family val="1"/>
      </rPr>
      <t>Вінницький</t>
    </r>
    <r>
      <rPr>
        <sz val="11"/>
        <rFont val="Times New Roman"/>
        <family val="1"/>
      </rPr>
      <t xml:space="preserve">                    (Іллінецький, Липовецький, Погребищенський )</t>
    </r>
  </si>
  <si>
    <t xml:space="preserve">Розпорядження від 17.09.2012 № 651; 
Розпорядження від 19.09.2008 № 347; 
Розпорядження  від 18.07.2012 № 378  </t>
  </si>
  <si>
    <t xml:space="preserve">Розпорядження від 27.08.2012 № 256; 
Розпорядження від 09.10.2003 № 426; 
Розпорядження  від 27.10.2003 
№ 408-р </t>
  </si>
  <si>
    <t>Розпорядження від 30.09.2011 № 383; 
Розпорядження  від 26.07.2011 № 239; 
Розпорядження  від 25.07.2011 № 298</t>
  </si>
  <si>
    <t xml:space="preserve">Розпорядження від 08.10.2003 № 310
</t>
  </si>
  <si>
    <t>Розпорядження  від 24.10.2017 № 289; Розпорядження від 03.10.2018 № 314; Розпорядження  від 17.07.2013 № 221; Розпорядження  від 30.09.2019 № 290</t>
  </si>
  <si>
    <r>
      <rPr>
        <b/>
        <sz val="11"/>
        <rFont val="Times New Roman"/>
        <family val="1"/>
      </rPr>
      <t>Гайсинський</t>
    </r>
    <r>
      <rPr>
        <sz val="11"/>
        <rFont val="Times New Roman"/>
        <family val="1"/>
      </rPr>
      <t xml:space="preserve"> (Бершадський, Теплицький, Тростянецький, Чечельницький)</t>
    </r>
  </si>
  <si>
    <r>
      <rPr>
        <b/>
        <sz val="11"/>
        <rFont val="Times New Roman"/>
        <family val="1"/>
      </rPr>
      <t>Жмеринський</t>
    </r>
    <r>
      <rPr>
        <sz val="11"/>
        <rFont val="Times New Roman"/>
        <family val="1"/>
      </rPr>
      <t xml:space="preserve">                                       (Шаргородський)</t>
    </r>
  </si>
  <si>
    <r>
      <rPr>
        <b/>
        <sz val="11"/>
        <rFont val="Times New Roman"/>
        <family val="1"/>
      </rPr>
      <t>Могилів-Подільський</t>
    </r>
    <r>
      <rPr>
        <sz val="11"/>
        <rFont val="Times New Roman"/>
        <family val="1"/>
      </rPr>
      <t xml:space="preserve"> (Чернівецький, Ямпільський)</t>
    </r>
  </si>
  <si>
    <r>
      <rPr>
        <b/>
        <sz val="11"/>
        <rFont val="Times New Roman"/>
        <family val="1"/>
      </rPr>
      <t>Тульчинський</t>
    </r>
    <r>
      <rPr>
        <sz val="11"/>
        <rFont val="Times New Roman"/>
        <family val="1"/>
      </rPr>
      <t xml:space="preserve"> (Томашпільський, Піщанський)</t>
    </r>
  </si>
  <si>
    <r>
      <rPr>
        <b/>
        <sz val="11"/>
        <rFont val="Times New Roman"/>
        <family val="1"/>
      </rPr>
      <t>Хмільницький</t>
    </r>
    <r>
      <rPr>
        <sz val="11"/>
        <rFont val="Times New Roman"/>
        <family val="1"/>
      </rPr>
      <t xml:space="preserve"> (Калинівський, Козятинський)</t>
    </r>
  </si>
  <si>
    <t xml:space="preserve">Розпорядження від16.09.2021 № 187, Розпорядження від 16.09.2021 №186, Розпорядження від 15.09.2021 № 563  </t>
  </si>
  <si>
    <t>Розпорядження  від 05.09.2019 № 239, Розпорядження  від 15.07.2020 № 122, Розпорядження від 22.07.2020 № 129</t>
  </si>
  <si>
    <t>Розпорядження від 15.09.2021 № 225</t>
  </si>
  <si>
    <t>Розпорядження від 15.09.2021 № 185. Розпорядження від16.09.2021 № 186</t>
  </si>
  <si>
    <t>Розпорядження від 18.08.2021 № 196; Розпорядження від 31.08.2021 № 205; Розпорядження від 14.09.2021 № 218</t>
  </si>
  <si>
    <t>Розпорядження від 09.08.2013 № 232; Розпорядження від 03.10.2017 № 349; Розпорядження від 10.10.2019 № 278; Розпорядження від 11.09.2012  № 478; Розпорядження від 28.08.2013 № 234; Розпорядження від 15.09.2020 № 204</t>
  </si>
  <si>
    <t>Розпорядження  від 03.09.2013 № 174; Розпорядження від 08.09.2017 № 266, Розпорядження від 12.09.2019  № 163</t>
  </si>
  <si>
    <t>Розпорядження від 25.09.2013 № 216; Розпорядження від 20.10.2017  № 286, Розпорядження від 01.10.2019  № 436; Розпорядження від 09.09.2020 № 251; Розпорядження  від 15.09.2017  № 248, Розпорядження від 06.09.2019  № 199</t>
  </si>
  <si>
    <t>Розпорядження  від 17.08.2012 № 568, Розпорядження від 02.09.2019  № 201; Розпорядження  від 30.08.2018 № 312; Розпорядження від 16.09.2020 № 141; Розпорядження від 04.09.2020 № 132; Розпорядження  від 05.08.2013  № 253; Розпорядження від 08.08.2018  № 326, Розпорядження від 02.09.2019 № 207</t>
  </si>
  <si>
    <t>Розпорядження  від 27.09.2017 № 204; Розпорядження від 30.08.2013 № 234; Розпорядження від 07.09.2012 № 473; Розпорядження від 28.08.2013 № 302; Розпорядження від 23.08.2018 № 215, Розпорядження від 24.09.2019 № 198</t>
  </si>
  <si>
    <t>Розпорядження від 19.09.2017 № 306; Розпорядження  від 30.09.2013 № 289</t>
  </si>
  <si>
    <t>Розпорядження від 25.08.2021 № 169; Розпорядження від 25.08.2021 № 171; Розпорядження від 25.08.2021 № 172</t>
  </si>
  <si>
    <t>Розпорядження від 30.08.2021 № 225</t>
  </si>
  <si>
    <t>Розпорядження від 28.09.2017 № 343                          Розпорядження від 29.09.2017 № 319                                                            Розпорядження від 02.08.2018 № 315</t>
  </si>
  <si>
    <t>Розпорядження від 20.08.2018 № 258                                          Розпорядження від 20.10.2017 № 539                                                             Розпорядження від 14.08.2019 № 215</t>
  </si>
  <si>
    <t>1</t>
  </si>
  <si>
    <t>2</t>
  </si>
  <si>
    <t>3</t>
  </si>
  <si>
    <t>4</t>
  </si>
  <si>
    <t>Розпорядження  від 22.08.2017 № 267                                                                              Розпорядження  від 19.08.2017 № 217                                                               Розпорядження  від16.08.2018 № 286                                                                              Розпорядження  від 19.08.2017 № 339                                                                               Розпорядження від 18.08.2017 № 202</t>
  </si>
  <si>
    <t>Розпорядження від 13.09.2018 № 307</t>
  </si>
  <si>
    <t>Розпорядження від 11.10.2021 № 212</t>
  </si>
  <si>
    <t xml:space="preserve">Розпорядження від 18.10.2021 № 213  </t>
  </si>
  <si>
    <r>
      <rPr>
        <b/>
        <sz val="11"/>
        <color indexed="8"/>
        <rFont val="Times New Roman"/>
        <family val="1"/>
      </rPr>
      <t xml:space="preserve">Ковельський </t>
    </r>
    <r>
      <rPr>
        <sz val="11"/>
        <color indexed="8"/>
        <rFont val="Times New Roman"/>
        <family val="1"/>
      </rPr>
      <t>(Ратнівський)</t>
    </r>
  </si>
  <si>
    <r>
      <rPr>
        <b/>
        <sz val="11"/>
        <color indexed="8"/>
        <rFont val="Times New Roman"/>
        <family val="1"/>
      </rPr>
      <t xml:space="preserve">Луцький
 </t>
    </r>
    <r>
      <rPr>
        <sz val="11"/>
        <color indexed="8"/>
        <rFont val="Times New Roman"/>
        <family val="1"/>
      </rPr>
      <t>(Ківерцівський)</t>
    </r>
  </si>
  <si>
    <r>
      <rPr>
        <b/>
        <sz val="11"/>
        <color indexed="8"/>
        <rFont val="Times New Roman"/>
        <family val="1"/>
      </rPr>
      <t>Володимир Волинський</t>
    </r>
    <r>
      <rPr>
        <sz val="11"/>
        <color indexed="8"/>
        <rFont val="Times New Roman"/>
        <family val="1"/>
      </rPr>
      <t xml:space="preserve"> (Іваничівський)</t>
    </r>
  </si>
  <si>
    <r>
      <t xml:space="preserve">     Всього:                                </t>
    </r>
    <r>
      <rPr>
        <b/>
        <sz val="11"/>
        <color indexed="8"/>
        <rFont val="Times New Roman"/>
        <family val="1"/>
      </rPr>
      <t xml:space="preserve">  NA</t>
    </r>
  </si>
  <si>
    <r>
      <t xml:space="preserve">Вінницький </t>
    </r>
    <r>
      <rPr>
        <sz val="11"/>
        <rFont val="Times New Roman"/>
        <family val="1"/>
      </rPr>
      <t>(Іллінецький, Липовецький, Немирівський, Оратівський)</t>
    </r>
  </si>
  <si>
    <r>
      <rPr>
        <b/>
        <sz val="11"/>
        <rFont val="Times New Roman"/>
        <family val="1"/>
      </rPr>
      <t xml:space="preserve">Жмеринський </t>
    </r>
    <r>
      <rPr>
        <sz val="11"/>
        <rFont val="Times New Roman"/>
        <family val="1"/>
      </rPr>
      <t xml:space="preserve">                                  (Барський) </t>
    </r>
  </si>
  <si>
    <t xml:space="preserve">Розпорядження  від 26.11.2006 № 720; Розпорядження   від 02.11.2012 № 896  </t>
  </si>
  <si>
    <r>
      <rPr>
        <sz val="11"/>
        <color indexed="8"/>
        <rFont val="Times New Roman"/>
        <family val="1"/>
      </rPr>
      <t xml:space="preserve">Розпорядження від 06.06.2018 № 200, </t>
    </r>
    <r>
      <rPr>
        <sz val="11"/>
        <color indexed="10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 xml:space="preserve">Розпорядження від 29.04.2009 № 122,            </t>
    </r>
    <r>
      <rPr>
        <sz val="11"/>
        <color indexed="10"/>
        <rFont val="Times New Roman"/>
        <family val="1"/>
      </rPr>
      <t xml:space="preserve">          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 xml:space="preserve">Розпорядження від 11.09.2019 № 165
</t>
    </r>
  </si>
  <si>
    <t xml:space="preserve">Розпорядження від 06.10.2014 № 317                                                  </t>
  </si>
  <si>
    <r>
      <rPr>
        <sz val="11"/>
        <color indexed="8"/>
        <rFont val="Times New Roman"/>
        <family val="1"/>
      </rPr>
      <t xml:space="preserve">Розпорядження від 23.07.2010 № 276,        </t>
    </r>
    <r>
      <rPr>
        <sz val="11"/>
        <color indexed="10"/>
        <rFont val="Times New Roman"/>
        <family val="1"/>
      </rPr>
      <t xml:space="preserve">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 xml:space="preserve">Розпорядження  від 25.07.2017 № 250,                                                                                                                                                     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Рішення від 11.12.1989 № 248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</si>
  <si>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1"/>
        <color indexed="8"/>
        <rFont val="Times New Roman"/>
        <family val="1"/>
      </rPr>
      <t>Розпорядження від 04.12.2020 № 336,</t>
    </r>
    <r>
      <rPr>
        <sz val="11"/>
        <color indexed="10"/>
        <rFont val="Times New Roman"/>
        <family val="1"/>
      </rPr>
      <t xml:space="preserve">                                               </t>
    </r>
    <r>
      <rPr>
        <sz val="11"/>
        <color indexed="8"/>
        <rFont val="Times New Roman"/>
        <family val="1"/>
      </rPr>
      <t>Розпорядження від 17.10.2001 № 289,                                         Розпорядження від 28.11.2011 № 513                                                Розпорядження від 26.12.2013 № 351                                                    Розпорядження від  18.12.2020 № 295</t>
    </r>
  </si>
  <si>
    <r>
      <rPr>
        <sz val="11"/>
        <color indexed="8"/>
        <rFont val="Times New Roman"/>
        <family val="1"/>
      </rPr>
      <t xml:space="preserve">Рішення від 23.11.1983 № 264          </t>
    </r>
    <r>
      <rPr>
        <sz val="11"/>
        <color indexed="10"/>
        <rFont val="Times New Roman"/>
        <family val="1"/>
      </rPr>
      <t xml:space="preserve">                                                   </t>
    </r>
    <r>
      <rPr>
        <sz val="11"/>
        <color indexed="8"/>
        <rFont val="Times New Roman"/>
        <family val="1"/>
      </rPr>
      <t xml:space="preserve">Рішення від 28.11.1989 № 233       </t>
    </r>
    <r>
      <rPr>
        <sz val="11"/>
        <color indexed="10"/>
        <rFont val="Times New Roman"/>
        <family val="1"/>
      </rPr>
      <t xml:space="preserve">                                                        </t>
    </r>
    <r>
      <rPr>
        <sz val="11"/>
        <color indexed="8"/>
        <rFont val="Times New Roman"/>
        <family val="1"/>
      </rPr>
      <t xml:space="preserve">Рішення від 25.04.1991 № 67  </t>
    </r>
    <r>
      <rPr>
        <sz val="11"/>
        <color indexed="10"/>
        <rFont val="Times New Roman"/>
        <family val="1"/>
      </rPr>
      <t xml:space="preserve">                                                                  </t>
    </r>
    <r>
      <rPr>
        <sz val="11"/>
        <color indexed="8"/>
        <rFont val="Times New Roman"/>
        <family val="1"/>
      </rPr>
      <t xml:space="preserve">Розпорядження від 21.10.2010 № 437   </t>
    </r>
    <r>
      <rPr>
        <sz val="11"/>
        <color indexed="10"/>
        <rFont val="Times New Roman"/>
        <family val="1"/>
      </rPr>
      <t xml:space="preserve">                                                         </t>
    </r>
    <r>
      <rPr>
        <sz val="11"/>
        <color indexed="8"/>
        <rFont val="Times New Roman"/>
        <family val="1"/>
      </rPr>
      <t xml:space="preserve">Розпорядження  від 01.11.2010 № 468     </t>
    </r>
    <r>
      <rPr>
        <sz val="11"/>
        <color indexed="10"/>
        <rFont val="Times New Roman"/>
        <family val="1"/>
      </rPr>
      <t xml:space="preserve">                             </t>
    </r>
    <r>
      <rPr>
        <sz val="11"/>
        <color indexed="8"/>
        <rFont val="Times New Roman"/>
        <family val="1"/>
      </rPr>
      <t xml:space="preserve">                                 Розпорядження від 16.12.2015 № 517                                        </t>
    </r>
    <r>
      <rPr>
        <sz val="11"/>
        <color indexed="10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 xml:space="preserve">Розпорядження від 01.12.2017 № 513                                                                  Рішення від 11.12.1989 № 191                                                                                                                                                                                    Розпорядження від 17.06.2011 № 199                                                                                       Розпорядження від 23.07.2012 № 275                                                                            Рішення від 09.12.1989 № 166                                                       Рішення від 05.07.2011 № 212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10"/>
        <rFont val="Times New Roman"/>
        <family val="1"/>
      </rPr>
      <t xml:space="preserve">              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</t>
    </r>
  </si>
  <si>
    <t xml:space="preserve">Розпорядження від 21.11.2011 № 634                                                               Розпорядження від 09.08.2012 № 382                                                  Розпорядження від 25.09.2020 № 272                                                      Розпорядження від 09.10.2020 № 284                                                    Розпорядження від 22.10.2020 № 293                                                   Розпорядження від 23.10.2020 № 295                                             Розпорядження від 17.11.2010 № 288                                                     Розпорядження від 23.11.2011 № 340                                                                  Розпорядження від 10.11.2020 № 244                                                                     Розпорядження від 02.12.2020 № 249                                                                     Розпорядження від 31.07.2013 № 242                                                                Розпорядження від 04.09.2013 № 283                                                                 Розпорядження від 26.09.2013 № 302                                                             Розпорядження від 01.10.2013 № 316                                                              Розпорядження від 24.10.2013 № 340                                                Розпорядження від 24.09.2018 № 285 </t>
  </si>
  <si>
    <r>
      <rPr>
        <b/>
        <sz val="11"/>
        <color indexed="8"/>
        <rFont val="Times New Roman"/>
        <family val="1"/>
      </rPr>
      <t>Володимир-Волинський</t>
    </r>
    <r>
      <rPr>
        <sz val="11"/>
        <color indexed="8"/>
        <rFont val="Times New Roman"/>
        <family val="1"/>
      </rPr>
      <t xml:space="preserve"> (Іваничівський)</t>
    </r>
  </si>
  <si>
    <r>
      <rPr>
        <b/>
        <sz val="11"/>
        <color indexed="8"/>
        <rFont val="Times New Roman"/>
        <family val="1"/>
      </rPr>
      <t xml:space="preserve">Луцький
</t>
    </r>
    <r>
      <rPr>
        <sz val="11"/>
        <color indexed="8"/>
        <rFont val="Times New Roman"/>
        <family val="1"/>
      </rPr>
      <t xml:space="preserve"> (Горохівський,  Ківерцівський)</t>
    </r>
  </si>
  <si>
    <r>
      <rPr>
        <b/>
        <sz val="11"/>
        <rFont val="Times New Roman"/>
        <family val="1"/>
      </rPr>
      <t xml:space="preserve">Камінь-Каширський </t>
    </r>
    <r>
      <rPr>
        <sz val="11"/>
        <rFont val="Times New Roman"/>
        <family val="1"/>
      </rPr>
      <t>(Маневицький, Любешівський)</t>
    </r>
  </si>
  <si>
    <r>
      <rPr>
        <b/>
        <sz val="11"/>
        <rFont val="Times New Roman"/>
        <family val="1"/>
      </rPr>
      <t xml:space="preserve">Ковельський  </t>
    </r>
    <r>
      <rPr>
        <sz val="11"/>
        <rFont val="Times New Roman"/>
        <family val="1"/>
      </rPr>
      <t xml:space="preserve">                           ( Ратнівський, Старовижівський Турійський, Любомльський, Шацький)</t>
    </r>
  </si>
  <si>
    <r>
      <t xml:space="preserve">     Всього:                   </t>
    </r>
    <r>
      <rPr>
        <b/>
        <sz val="12"/>
        <rFont val="Times New Roman"/>
        <family val="1"/>
      </rPr>
      <t xml:space="preserve">     NA</t>
    </r>
  </si>
  <si>
    <r>
      <t xml:space="preserve">Рішення від 27.10.1988 № 160                                                              Рішення від 28.03.1991 № 40                                                                        Рішення від 14.04.1992 № 48                                                                                                                                       Розпорядження від 24.10.2011 № 290, Розпорядження від 06.12.2010 № 310, Рішення від 20.11.1973 № 332, Рішення від 15.11.88 № 220,                                                            Рішення від 13.12.1989 № 253                                                                        Рішення від 06.06.2017 № 153                                                                                                                Рішення від 27.04.1988 № 79                                                                  Рішення від 18.04.1991 № 55                                                       Розпорядження від 24.07.2009 № 167                                                            Рішення від 24.04.1991 № 58                                                     Розпорядження від 01.04.1992 № 72-р, Розпорядження  від 25.12.2015 № 322, Рішення  від 14.04.1992 № 48,                                                              Розпорядження  від 21.09.2010 № 221, Розпорядження  від 14.06.2013 № 165 </t>
    </r>
    <r>
      <rPr>
        <sz val="11"/>
        <color indexed="10"/>
        <rFont val="Times New Roman"/>
        <family val="1"/>
      </rPr>
      <t xml:space="preserve">                  </t>
    </r>
    <r>
      <rPr>
        <sz val="11"/>
        <rFont val="Times New Roman"/>
        <family val="1"/>
      </rPr>
      <t xml:space="preserve">                                                                                                 </t>
    </r>
  </si>
  <si>
    <t>Розпорядження від 16.04.2021 № 62                                                         Розпорядженя від 28.04.2021 № 74 Розпорядження від 05.05.2021 № 78</t>
  </si>
  <si>
    <t xml:space="preserve">Розпорядження  від 20.10.2005  № 461                                        Розпорядження від 29.12.2009  № 603                                               Розпорядження від 24.11.2011 № 520                                               Розпорядження  від 01.12.2020 № 199                                                    Розпорядження від 17.02.2011 № 4/22                                               Розпорядження від 10.11.2011  № 11/10                                                                     Розпорядження від 15.11.2012  № 19/7                                                                                        Розпорядження від 12.12.2013 № 31/16                                                                              Розпорядження від 20.11.2019 №1 71                                                   Розпорядження від 30.09.2020 № 146                                                   Розпорядження  від 01.12.2020 № 175                                                                     Розпорядження  від 08.12.2020 № 186                                          Розпорядження від 23.11.2012 № 416                                                        Розпорядження  від 25.10.2013 № 346                                                      Розпорядження від 28.10.2016 № 253                                    Розпорядження  від 10.03.2020 № 53                                                         Розпорядження від 30.03.2020  № 69                                                    Розпорядження  від 01.12.2020 № 272                                                  Розпорядження від 22.10.2004 № 279                                                  Розпорядження від 21.07.2009 № 165                                                     Розпорядження  від 22.10.2010 № 248                                                     Розпорядження від 20.11.2014 № 267                                                       Розпорядження від 20.10.2015  № 186                                                  Розпорядження від 01.12.2020  № 177                                   Розпорядження від 09.11.2005  № 327                                                 Розпорядження  від 16.03.2020 № 63                                                    Розпорядження  від 30.03.2020 № 73                                              Розпорядження  від 27.11.2020  № 253                                   Розпорядження  від 02.12.2020 № 260                                                           Розпорядження  від 08.12.2020 № 262, Розпорядження від 23.10.2014 № 201, Розпорядження  від 07.07.2015 №76, Розпорядження  від 30.08.2019  № 163, Розпорядження від 20.03.2020 № 63, Розпорядження від 10.11.2020 № 221                                                                                  </t>
  </si>
  <si>
    <r>
      <rPr>
        <b/>
        <sz val="11"/>
        <rFont val="Times New Roman"/>
        <family val="1"/>
      </rPr>
      <t>Тульчинський</t>
    </r>
    <r>
      <rPr>
        <sz val="11"/>
        <rFont val="Times New Roman"/>
        <family val="1"/>
      </rPr>
      <t xml:space="preserve">   (Крижопільський, Піщанський, Томашпільський)</t>
    </r>
  </si>
  <si>
    <t>Розпорядження  від 05.07.2012 № 787; Розпорядження від 28.08.2013 № 349; Розпорядження від 26.08.2008 № 335; Розпорядження від 9.10.2006 № 389; Розпорядження  від 12.09.2018 № 308; Розпорядження від 03.09.2010 № 382; Розпорядження від 19.07.2013 № 149 ; Розпорядження від 08.08.2013 № 339</t>
  </si>
  <si>
    <t xml:space="preserve">Розпорядження від 10.10.2006 № 450 ; Розпорядження від 23.11.2009 № 509 ; Розпорядження  від 31.07.2012 № 361; Розпорядження від 26.10.2010 № 400; Розпорядження від 17.07.06 № 102-ка; Розпорядження  від 02.08.2004 № 353; Розпорядження  від 19.09.2007 № 486, Розпорядження від 30.10.2009 № 276 </t>
  </si>
  <si>
    <t xml:space="preserve">Розпорядження  від 22.08.2011 № 411; Розпорядження від 31.12.2010 № 313; Розпорядження  від 20.07.2009 № 306; Розпорядження  від 27.07.2009 № 316; Розпорядження від 15.07.2011 № 323 ; Розпорядження  від 26.07.2012 № 354; Розпорядження від 06.09.2012 № 428 </t>
  </si>
  <si>
    <t xml:space="preserve">Розпорядження  від 12.10.2007 № 468-р; 
Розпорядження від 02.10.2007 № 567; Розпорядження від 20.09.2018  № 334; Розпорядження від 21.10.2008  № 395; Розпорядження від 29.09.2006  № 405;  Розпорядження від 10.08.2010 № 382 ; Розпорядження  від 18.07.2012 № 377 </t>
  </si>
  <si>
    <t xml:space="preserve">Рішення  від 28.07.2009  № 312; Розпорядження від 17.09.2013 № 260; Розпорядження від 25.07.2013 № 208; Розпорядження від 26.12.2008  № 961  </t>
  </si>
  <si>
    <r>
      <rPr>
        <b/>
        <sz val="11"/>
        <rFont val="Times New Roman"/>
        <family val="1"/>
      </rPr>
      <t>Володимир Волинський</t>
    </r>
    <r>
      <rPr>
        <sz val="11"/>
        <rFont val="Times New Roman"/>
        <family val="1"/>
      </rPr>
      <t xml:space="preserve"> (Іваничівський)</t>
    </r>
  </si>
  <si>
    <r>
      <rPr>
        <b/>
        <sz val="11"/>
        <rFont val="Times New Roman"/>
        <family val="1"/>
      </rPr>
      <t xml:space="preserve">Ковельський </t>
    </r>
    <r>
      <rPr>
        <sz val="11"/>
        <rFont val="Times New Roman"/>
        <family val="1"/>
      </rPr>
      <t>(Старовижівський, Любомльський)</t>
    </r>
  </si>
  <si>
    <r>
      <rPr>
        <b/>
        <sz val="11"/>
        <rFont val="Times New Roman"/>
        <family val="1"/>
      </rPr>
      <t xml:space="preserve">Камінь-Каширський </t>
    </r>
    <r>
      <rPr>
        <sz val="11"/>
        <rFont val="Times New Roman"/>
        <family val="1"/>
      </rPr>
      <t>(Любешівський, Маневицький)</t>
    </r>
  </si>
  <si>
    <r>
      <rPr>
        <b/>
        <sz val="11"/>
        <rFont val="Times New Roman"/>
        <family val="1"/>
      </rPr>
      <t>Луцький</t>
    </r>
    <r>
      <rPr>
        <sz val="11"/>
        <rFont val="Times New Roman"/>
        <family val="1"/>
      </rPr>
      <t xml:space="preserve"> 
(Ківерцівський, Горохівський)</t>
    </r>
  </si>
  <si>
    <t>Розпорядження  від 15.09.2021 № 563</t>
  </si>
  <si>
    <t>Розпорядження від16.09.2021 № 187</t>
  </si>
  <si>
    <t>Розпорядження від 23.07.2012 № 421                                                               Розпорядження від 04.09.2019 № 223                                                                Розпорядження від 19.09.2019 № 231                                                                     Розпорядження від 01.07.2010 № 218                                                               Розпорядження від 05.09.2011 № 380</t>
  </si>
  <si>
    <t>Розпорядження від 02.12.2010 № 327                                     Розпорядження від 01.12.2008 № 496                                                        Розпорядження від 26.07.2012 № 352                                                                                           Розпорядження від 28.07.2016 № 330</t>
  </si>
  <si>
    <t xml:space="preserve">Розпорядження від 19.11.2008 № 579                                                                                    Розпорядження від 12.09.2011 № 362                                                                      Розпорядження від 13.06.2012 № 26   </t>
  </si>
  <si>
    <r>
      <rPr>
        <b/>
        <sz val="11"/>
        <rFont val="Times New Roman"/>
        <family val="1"/>
      </rPr>
      <t>Гайсинський</t>
    </r>
    <r>
      <rPr>
        <sz val="11"/>
        <rFont val="Times New Roman"/>
        <family val="1"/>
      </rPr>
      <t xml:space="preserve"> (Бершадський)</t>
    </r>
  </si>
  <si>
    <t xml:space="preserve">Розпорядження від 20.11.2009 № 507 </t>
  </si>
  <si>
    <t xml:space="preserve">Розпорядження від 15.09.2009 № 175; Розпорядження від 19.11.2008 № 361; Розпорядження від 06.11.2000 № 188-р;
Розпорядження від 12.07.2011 № 242; Розпорядження від 14.08.2008 № 354 ; Розпорядження від 07.09.2018 № 229; Розпорядження від 12.10.2006 № 416р </t>
  </si>
  <si>
    <r>
      <rPr>
        <b/>
        <sz val="11"/>
        <rFont val="Times New Roman"/>
        <family val="1"/>
      </rPr>
      <t>Гайсинський</t>
    </r>
    <r>
      <rPr>
        <sz val="11"/>
        <rFont val="Times New Roman"/>
        <family val="1"/>
      </rPr>
      <t xml:space="preserve"> 
(Бершадський, Теплицький, Тростянецький, Чечельницький)</t>
    </r>
  </si>
  <si>
    <r>
      <rPr>
        <b/>
        <sz val="11"/>
        <color indexed="8"/>
        <rFont val="Times New Roman"/>
        <family val="1"/>
      </rPr>
      <t xml:space="preserve">Луцький
</t>
    </r>
    <r>
      <rPr>
        <sz val="11"/>
        <color indexed="8"/>
        <rFont val="Times New Roman"/>
        <family val="1"/>
      </rPr>
      <t xml:space="preserve"> (Рожищенський, Горохівський)</t>
    </r>
  </si>
  <si>
    <r>
      <rPr>
        <b/>
        <sz val="11"/>
        <color indexed="8"/>
        <rFont val="Times New Roman"/>
        <family val="1"/>
      </rPr>
      <t xml:space="preserve">Ковельський
</t>
    </r>
    <r>
      <rPr>
        <sz val="11"/>
        <color indexed="8"/>
        <rFont val="Times New Roman"/>
        <family val="1"/>
      </rPr>
      <t xml:space="preserve"> (Ковельський)</t>
    </r>
  </si>
  <si>
    <t xml:space="preserve">Розпорядження від 15.10.2003 № 337; 
Розпорядження від 21.10.2003                             № 453-р.; 
Розпорядження від 13.11.2003 № 395; 
Розпорядження від 24.10.2003 № 262;
Розпорядження від 15.10.2003 №  227 </t>
  </si>
  <si>
    <r>
      <rPr>
        <b/>
        <sz val="11"/>
        <color indexed="8"/>
        <rFont val="Times New Roman"/>
        <family val="1"/>
      </rPr>
      <t>Камінь-Каширський</t>
    </r>
    <r>
      <rPr>
        <sz val="11"/>
        <color indexed="8"/>
        <rFont val="Times New Roman"/>
        <family val="1"/>
      </rPr>
      <t xml:space="preserve"> 
(Камінь-Каширський, Маневицький)</t>
    </r>
  </si>
  <si>
    <r>
      <t xml:space="preserve">Вінницький                   </t>
    </r>
    <r>
      <rPr>
        <sz val="11"/>
        <rFont val="Times New Roman"/>
        <family val="1"/>
      </rPr>
      <t xml:space="preserve"> (Липовецький, 
Немирівський )</t>
    </r>
  </si>
  <si>
    <r>
      <t xml:space="preserve">Гайсинський                     </t>
    </r>
    <r>
      <rPr>
        <sz val="11"/>
        <rFont val="Times New Roman"/>
        <family val="1"/>
      </rPr>
      <t xml:space="preserve">  (Тростянецький)</t>
    </r>
  </si>
  <si>
    <r>
      <t xml:space="preserve">Жмеринський                                  </t>
    </r>
    <r>
      <rPr>
        <sz val="11"/>
        <rFont val="Times New Roman"/>
        <family val="1"/>
      </rPr>
      <t xml:space="preserve">     (Барський, Шаргородський)</t>
    </r>
  </si>
  <si>
    <r>
      <t xml:space="preserve">Могилів-Подільський </t>
    </r>
    <r>
      <rPr>
        <sz val="11"/>
        <rFont val="Times New Roman"/>
        <family val="1"/>
      </rPr>
      <t>(Муровано-Куриловецький, Ямпільський)</t>
    </r>
  </si>
  <si>
    <r>
      <t xml:space="preserve">Тульчинський </t>
    </r>
    <r>
      <rPr>
        <sz val="11"/>
        <rFont val="Times New Roman"/>
        <family val="1"/>
      </rPr>
      <t>(Крижопільський, Піщанський, Томашпільський)</t>
    </r>
  </si>
  <si>
    <r>
      <rPr>
        <b/>
        <sz val="11"/>
        <rFont val="Times New Roman"/>
        <family val="1"/>
      </rPr>
      <t>Хмільницький</t>
    </r>
    <r>
      <rPr>
        <sz val="11"/>
        <rFont val="Times New Roman"/>
        <family val="1"/>
      </rPr>
      <t xml:space="preserve"> (Козятинський)</t>
    </r>
  </si>
  <si>
    <r>
      <rPr>
        <b/>
        <sz val="11"/>
        <color indexed="8"/>
        <rFont val="Times New Roman"/>
        <family val="1"/>
      </rPr>
      <t xml:space="preserve">Володимир-Волинський </t>
    </r>
    <r>
      <rPr>
        <sz val="11"/>
        <color indexed="8"/>
        <rFont val="Times New Roman"/>
        <family val="1"/>
      </rPr>
      <t xml:space="preserve">(Іваничівський, </t>
    </r>
    <r>
      <rPr>
        <sz val="11"/>
        <rFont val="Times New Roman"/>
        <family val="1"/>
      </rPr>
      <t>Локачинський)</t>
    </r>
  </si>
  <si>
    <r>
      <rPr>
        <b/>
        <sz val="11"/>
        <color indexed="8"/>
        <rFont val="Times New Roman"/>
        <family val="1"/>
      </rPr>
      <t xml:space="preserve">Луцький 
</t>
    </r>
    <r>
      <rPr>
        <sz val="11"/>
        <color indexed="8"/>
        <rFont val="Times New Roman"/>
        <family val="1"/>
      </rPr>
      <t>(Горохівський, Рожищенський)</t>
    </r>
  </si>
  <si>
    <r>
      <rPr>
        <b/>
        <sz val="11"/>
        <color indexed="8"/>
        <rFont val="Times New Roman"/>
        <family val="1"/>
      </rPr>
      <t xml:space="preserve">Ковельський 
</t>
    </r>
    <r>
      <rPr>
        <sz val="11"/>
        <color indexed="8"/>
        <rFont val="Times New Roman"/>
        <family val="1"/>
      </rPr>
      <t>(Ратнівський, Старовижівський, Турійський)</t>
    </r>
  </si>
  <si>
    <r>
      <rPr>
        <b/>
        <sz val="11"/>
        <color indexed="8"/>
        <rFont val="Times New Roman"/>
        <family val="1"/>
      </rPr>
      <t xml:space="preserve">Камінь-Каширський </t>
    </r>
    <r>
      <rPr>
        <sz val="11"/>
        <color indexed="8"/>
        <rFont val="Times New Roman"/>
        <family val="1"/>
      </rPr>
      <t>(Любешівський)</t>
    </r>
  </si>
  <si>
    <r>
      <rPr>
        <b/>
        <sz val="11"/>
        <color indexed="8"/>
        <rFont val="Times New Roman"/>
        <family val="1"/>
      </rPr>
      <t xml:space="preserve">Володимир-Волинський </t>
    </r>
    <r>
      <rPr>
        <sz val="11"/>
        <color indexed="8"/>
        <rFont val="Times New Roman"/>
        <family val="1"/>
      </rPr>
      <t>(Володимир-Волинський)</t>
    </r>
  </si>
  <si>
    <t xml:space="preserve">                                                       ДНІПРОПЕТРОВСЬКА область</t>
  </si>
  <si>
    <t>Нікопольський</t>
  </si>
  <si>
    <t xml:space="preserve">Всього </t>
  </si>
  <si>
    <t>Розпорядження від 16.09.2021 
№ Р-1650306-21</t>
  </si>
  <si>
    <t>Розпорядження від 31.08.2021 
№ АГ-63/0/239-21</t>
  </si>
  <si>
    <t>Дніпровський</t>
  </si>
  <si>
    <t>Розпорядження від 23.07.2021 
№ Р-253/0/0291-21
Розпорядження від 16.07.2021 
№ Р-235/0/0291-21</t>
  </si>
  <si>
    <r>
      <rPr>
        <b/>
        <sz val="11"/>
        <color indexed="8"/>
        <rFont val="Times New Roman"/>
        <family val="1"/>
      </rPr>
      <t xml:space="preserve">Павлоградський </t>
    </r>
    <r>
      <rPr>
        <sz val="11"/>
        <color indexed="8"/>
        <rFont val="Times New Roman"/>
        <family val="1"/>
      </rPr>
      <t xml:space="preserve">
(Юр'ївський,
м. Павлоград)</t>
    </r>
  </si>
  <si>
    <t>Розпорядження від 13.10.2021 
№ Р-323/0/115-21</t>
  </si>
  <si>
    <t>Розпорядження від 30.12.2005 № 562-р
Розпорядження від 13.08.2020 
№ Р-135064-20</t>
  </si>
  <si>
    <t>Розпорядження від 02.11.2021 №АГ-6710/239-21</t>
  </si>
  <si>
    <r>
      <rPr>
        <b/>
        <sz val="11"/>
        <color indexed="8"/>
        <rFont val="Times New Roman"/>
        <family val="1"/>
      </rPr>
      <t xml:space="preserve">Дніпровський </t>
    </r>
    <r>
      <rPr>
        <sz val="11"/>
        <color indexed="8"/>
        <rFont val="Times New Roman"/>
        <family val="1"/>
      </rPr>
      <t xml:space="preserve">
(м. Дніпро)</t>
    </r>
  </si>
  <si>
    <r>
      <rPr>
        <b/>
        <sz val="11"/>
        <color indexed="8"/>
        <rFont val="Times New Roman"/>
        <family val="1"/>
      </rPr>
      <t xml:space="preserve">Синельниківський </t>
    </r>
    <r>
      <rPr>
        <sz val="11"/>
        <color indexed="8"/>
        <rFont val="Times New Roman"/>
        <family val="1"/>
      </rPr>
      <t xml:space="preserve">
(Васильківський,
Межівський,
Петропавлівський,
Покровський,
м. Синельникове)</t>
    </r>
  </si>
  <si>
    <r>
      <rPr>
        <b/>
        <sz val="11"/>
        <color indexed="8"/>
        <rFont val="Times New Roman"/>
        <family val="1"/>
      </rPr>
      <t xml:space="preserve">Новомосковський </t>
    </r>
    <r>
      <rPr>
        <sz val="11"/>
        <color indexed="8"/>
        <rFont val="Times New Roman"/>
        <family val="1"/>
      </rPr>
      <t xml:space="preserve">
(Магдалинівський,
Новомосковський,
м. Новомосковськ)</t>
    </r>
  </si>
  <si>
    <r>
      <rPr>
        <b/>
        <sz val="11"/>
        <color indexed="8"/>
        <rFont val="Times New Roman"/>
        <family val="1"/>
      </rPr>
      <t>Нікопольський</t>
    </r>
    <r>
      <rPr>
        <sz val="11"/>
        <color indexed="8"/>
        <rFont val="Times New Roman"/>
        <family val="1"/>
      </rPr>
      <t xml:space="preserve">
(Нікопольський,
м. Нікополь,
м. Покров)</t>
    </r>
  </si>
  <si>
    <t>Розпорядження від 31.08.2009 
№ Р-437  С3-09</t>
  </si>
  <si>
    <t>Розпорядження від 01.09.2021
 № Р-293/0/115-21</t>
  </si>
  <si>
    <t>Розпорядження від 11.08.2006 
№ 419-р-06
Розпорядження від 19.06.2015 
№ Р-1510276-15
Розпорядження від 08.07.2011 
№ 484-р-11
Розпорядження від 12.07.2011 
№ Р-327-11
Розпорядження від 06.06.2015 
№ Р-1920350-15
Розпорядження від 05.07.2011 
№ 207-р-11
Розпорядження від 15.08.2006 
№ 493-р-06
Розпорядження від 08.08.2006 
№ 230-р</t>
  </si>
  <si>
    <t>Розпорядження від 15.09.2006 № 658-р</t>
  </si>
  <si>
    <t>Розпорядження від 04.10.2021 
№ Р-480/0/56-21
Розпорядження від 08.12.2021 
№ Р-528/0/56-21
Розпорядження від 08.12.2021 
№ Р-530/0/56-21</t>
  </si>
  <si>
    <t>Розпорядження від 11.08.2006 
№ 569-р-06
Розпорядження від 17.09.2009 
№ 460-р-09
Розпорядження від 04.08.2006 № 1073
Розпорядження від 21.08.2007 № 1496
Розпорядження від 16.07.2009 
№ 952-р-09
Розпорядження від 23.07.2009 
№ 987-р-09
Розпорядження від 16.08.2006 № 692</t>
  </si>
  <si>
    <t>Розпорядження від 17.08.2009 
№ 366-р-09
Розпорядження від 08.08.2006 № 403-р</t>
  </si>
  <si>
    <t>Розпорядження від 10.08.2006 № 179-р
Розпорядження від 31.07.2006 № 159-р</t>
  </si>
  <si>
    <r>
      <rPr>
        <b/>
        <sz val="11"/>
        <color indexed="8"/>
        <rFont val="Times New Roman"/>
        <family val="1"/>
      </rPr>
      <t xml:space="preserve">Кам'янський </t>
    </r>
    <r>
      <rPr>
        <sz val="11"/>
        <color indexed="8"/>
        <rFont val="Times New Roman"/>
        <family val="1"/>
      </rPr>
      <t xml:space="preserve">
(Верхньодніпровський, </t>
    </r>
    <r>
      <rPr>
        <sz val="11"/>
        <color indexed="8"/>
        <rFont val="Times New Roman"/>
        <family val="1"/>
      </rPr>
      <t xml:space="preserve">
П'ятихатський,
м. Вільногірськ)</t>
    </r>
  </si>
  <si>
    <t xml:space="preserve">Розпорядження від 19.07.2021 
№ Р-120/0/306-21
Розпорядження від 15.07.2021 
№ Р-114/0/306-21
</t>
  </si>
  <si>
    <t>Розпорядження від 05.09.2006 
№ 3651-р
Розпорядження від 17.09.2009 № 350-р 
Розпорядження від 15.09.2010 № 316-р
Розпорядження від 23.08.2006 № 575</t>
  </si>
  <si>
    <r>
      <rPr>
        <b/>
        <sz val="11"/>
        <color indexed="8"/>
        <rFont val="Times New Roman"/>
        <family val="1"/>
      </rPr>
      <t xml:space="preserve">Криворізький </t>
    </r>
    <r>
      <rPr>
        <sz val="11"/>
        <color indexed="8"/>
        <rFont val="Times New Roman"/>
        <family val="1"/>
      </rPr>
      <t xml:space="preserve">
(Криворізький)</t>
    </r>
  </si>
  <si>
    <r>
      <rPr>
        <b/>
        <sz val="11"/>
        <color indexed="8"/>
        <rFont val="Times New Roman"/>
        <family val="1"/>
      </rPr>
      <t>Павлоградський</t>
    </r>
    <r>
      <rPr>
        <sz val="11"/>
        <color indexed="8"/>
        <rFont val="Times New Roman"/>
        <family val="1"/>
      </rPr>
      <t xml:space="preserve"> 
(Павлоградський, Юр'ївський,
м. Павлоград)</t>
    </r>
  </si>
  <si>
    <t>Розпорядження від 17.09.2009
№ 460-р-09
Розпорядження від 16.07.2009 
№ 952-р-09
Розпорядження від 23.07.2009 
№ 987-р-09</t>
  </si>
  <si>
    <t>Розпорядження від 01.09.2021 
№ Р-293/0/115-21</t>
  </si>
  <si>
    <r>
      <rPr>
        <b/>
        <sz val="11"/>
        <rFont val="Times New Roman"/>
        <family val="1"/>
      </rPr>
      <t xml:space="preserve">Новомосковський </t>
    </r>
    <r>
      <rPr>
        <sz val="11"/>
        <rFont val="Times New Roman"/>
        <family val="1"/>
      </rPr>
      <t xml:space="preserve">
(Магдалинівський,
Новомосковський)</t>
    </r>
  </si>
  <si>
    <r>
      <rPr>
        <b/>
        <sz val="11"/>
        <color indexed="8"/>
        <rFont val="Times New Roman"/>
        <family val="1"/>
      </rPr>
      <t>Дніпровський</t>
    </r>
    <r>
      <rPr>
        <sz val="11"/>
        <color indexed="8"/>
        <rFont val="Times New Roman"/>
        <family val="1"/>
      </rPr>
      <t xml:space="preserve">
(м. Дніпро)</t>
    </r>
  </si>
  <si>
    <t>Розпорядження від 26.11.2007 
№ Р-52503-07</t>
  </si>
  <si>
    <r>
      <rPr>
        <b/>
        <sz val="11"/>
        <color indexed="8"/>
        <rFont val="Times New Roman"/>
        <family val="1"/>
      </rPr>
      <t xml:space="preserve">Житомирський </t>
    </r>
    <r>
      <rPr>
        <sz val="11"/>
        <color indexed="8"/>
        <rFont val="Times New Roman"/>
        <family val="1"/>
      </rPr>
      <t>(Брусилівський, Житомирський, Любарський, Попільнянський, Чуднівський)</t>
    </r>
  </si>
  <si>
    <t>Розпорядження від 18.07.2012 № 412, Розпорядження від 26.09.2012 № 457, Розпорядження від 23.09.2013 № 308, Розпорядження від 06.10.2014 № 387, Розпорядження від 22.08.2018 № 511,  Розпорядження від 30.08.2018 № 167, Розпорядження від 05.07.2019 № 112, Розпорядження від 08.10.2019 № 319</t>
  </si>
  <si>
    <r>
      <rPr>
        <b/>
        <sz val="12"/>
        <rFont val="Times New Roman"/>
        <family val="1"/>
      </rPr>
      <t xml:space="preserve">Бердичівський </t>
    </r>
    <r>
      <rPr>
        <sz val="12"/>
        <rFont val="Times New Roman"/>
        <family val="1"/>
      </rPr>
      <t>(Ружинський, Андрушівський, Бердичівський)</t>
    </r>
  </si>
  <si>
    <t>Розпорядження від 01.09.2011 № 442, Розпорядження від 06.08.2012 № 239, Розпорядження від 01.09.2016 № 359</t>
  </si>
  <si>
    <r>
      <rPr>
        <b/>
        <sz val="12"/>
        <rFont val="Times New Roman"/>
        <family val="1"/>
      </rPr>
      <t xml:space="preserve">Коростенський </t>
    </r>
    <r>
      <rPr>
        <sz val="12"/>
        <rFont val="Times New Roman"/>
        <family val="1"/>
      </rPr>
      <t>(Малинський, Народицький, Овруцький)</t>
    </r>
  </si>
  <si>
    <t>Розпорядження від 18.09.2018 № 206, Розпорядження від 03.07.2019.№ 100, Розпорядження від 17.09.2019 № 102, Розпорядження від 12.08.2020 № 98</t>
  </si>
  <si>
    <t>Розпорядження від 09.09.2021 № 478, Розпорядження від 09.09.2021 № 479, Розпорядження від 13.09.2021 № 484</t>
  </si>
  <si>
    <t>Розпорядження від 09.09.2021 № 112</t>
  </si>
  <si>
    <t>Розпорядження від 11.08.2017 № 245, Розпорядження від 17.08.2017 № 523, Розпорядження від 23.08.2017 № 415, Розпорядження від 28.08.2018 № 513, Розпорядження від 03.09.2018 № 245, Розпорядження від 24.11.2020 № 199</t>
  </si>
  <si>
    <r>
      <rPr>
        <b/>
        <sz val="11"/>
        <rFont val="Times New Roman"/>
        <family val="1"/>
      </rPr>
      <t>Житомирський</t>
    </r>
    <r>
      <rPr>
        <sz val="11"/>
        <rFont val="Times New Roman"/>
        <family val="1"/>
      </rPr>
      <t xml:space="preserve"> (Пулинський, Радомишльський, Романівський, Чуднівський)</t>
    </r>
  </si>
  <si>
    <r>
      <rPr>
        <b/>
        <sz val="11"/>
        <rFont val="Times New Roman"/>
        <family val="1"/>
      </rPr>
      <t xml:space="preserve">Бердичівський </t>
    </r>
    <r>
      <rPr>
        <sz val="11"/>
        <rFont val="Times New Roman"/>
        <family val="1"/>
      </rPr>
      <t>(Бердичівський)</t>
    </r>
  </si>
  <si>
    <r>
      <rPr>
        <b/>
        <sz val="11"/>
        <rFont val="Times New Roman"/>
        <family val="1"/>
      </rPr>
      <t xml:space="preserve">Новоград-Волинський </t>
    </r>
    <r>
      <rPr>
        <sz val="11"/>
        <rFont val="Times New Roman"/>
        <family val="1"/>
      </rPr>
      <t>(Новоград-Волинський, Баранівський)</t>
    </r>
  </si>
  <si>
    <t>Розпорядження від 28.09.2017 № 708, Розпорядження від 28.08.2019 № 131</t>
  </si>
  <si>
    <r>
      <rPr>
        <b/>
        <sz val="11"/>
        <rFont val="Times New Roman"/>
        <family val="1"/>
      </rPr>
      <t xml:space="preserve">Коростенський </t>
    </r>
    <r>
      <rPr>
        <sz val="11"/>
        <rFont val="Times New Roman"/>
        <family val="1"/>
      </rPr>
      <t>(Коростенський, Малинський)</t>
    </r>
  </si>
  <si>
    <t>Розпорядження від 19.08.2021 № 145</t>
  </si>
  <si>
    <t>Розпорядження від 28.09.2020 № 174, Розпорядження від 28.09.2020 № 117</t>
  </si>
  <si>
    <r>
      <rPr>
        <b/>
        <sz val="11"/>
        <rFont val="Times New Roman"/>
        <family val="1"/>
      </rPr>
      <t xml:space="preserve">Новоград-Волинський </t>
    </r>
    <r>
      <rPr>
        <sz val="11"/>
        <rFont val="Times New Roman"/>
        <family val="1"/>
      </rPr>
      <t>(Ємільчинський**)</t>
    </r>
  </si>
  <si>
    <t xml:space="preserve">Розпорядження  від 23.11.1998 № 433; Розпорядження від 28.01.2004 № 65; Ропорядження від 28.11.2006 № 472; Ропорядження від 25.11.2010 № 393; Розпорядження  від 13.11.2012 № 456; Розпорядження від 03.10.2017 № 350; Розпорядження  від 26.06.2014 № 192; Розпорядження від 19.12.2007 № 593; Розпорядження від 12.08.1998 № 37; Розпорядження від 21.10.2013 № 311   </t>
  </si>
  <si>
    <t xml:space="preserve">Розпорядження від 25.10.2018 № 294 </t>
  </si>
  <si>
    <r>
      <rPr>
        <b/>
        <sz val="11"/>
        <rFont val="Times New Roman"/>
        <family val="1"/>
      </rPr>
      <t xml:space="preserve">Житомирський </t>
    </r>
    <r>
      <rPr>
        <sz val="11"/>
        <rFont val="Times New Roman"/>
        <family val="1"/>
      </rPr>
      <t>(Радомишльський, Романівський, Коростишівський**)</t>
    </r>
  </si>
  <si>
    <t>Рішення від 23.09.1992 № 223, Розпорядження від 10.07.2009 № 198, Розпорядження від 22.06.2009 № 254, Розпорядження від 13.10.2010 № 303, Розпорядження від 01.06.2011 № 211, Розпорядження від 14.08.2012 № 332, Розпорядження від 05.06.2015 № 185, Розпорядження від 26.05.2020 № 97</t>
  </si>
  <si>
    <t>Рішення від 28.12.1988 № 437,
Рішення від 15.11.1989 № 302, Розпорядження від 17.09.1992 № 247, Розпорядження від 26.10.1992 № 296, Розпорядження від 30.06.2009 № 164, Розпорядження від 30.06.2009 № 189, Розпорядження від 11.08.2009 № 428, Розпорядження від 01.07.2010 № 179, Розпорядження від 08.06.2012 № 205, Розпорядження від 18.06.2012 № 210, Розпорядження від 20.05.2015 № 125, Розпорядження від 06.07.2015 № 202, Розпорядження від 03.06.2016 № 164, Розпорядження від 18.05.2017 № 125, Розпорядження від 17.07.2018 № 194 , Розпорядження від 15.06.2020 № 83</t>
  </si>
  <si>
    <r>
      <rPr>
        <b/>
        <sz val="11"/>
        <color indexed="8"/>
        <rFont val="Times New Roman"/>
        <family val="1"/>
      </rPr>
      <t xml:space="preserve">Коростенський </t>
    </r>
    <r>
      <rPr>
        <sz val="11"/>
        <color indexed="8"/>
        <rFont val="Times New Roman"/>
        <family val="1"/>
      </rPr>
      <t>(Коростенський, Лугинський, Малинський, Народицький, Овруцький, Олевський)</t>
    </r>
  </si>
  <si>
    <t xml:space="preserve">Розпорядження №131 від 27.07.2021 </t>
  </si>
  <si>
    <t>Розпорядження від 13.09.2021 № 485</t>
  </si>
  <si>
    <t>Розпорядження від 12.08.2005 № 382, Розпорядження від 02.09.2005 № 338, Розпорядження від 06.09.2005 № 265, Розпорядження від 30.08.2005 № 224, Розпорядження від 22.09.2005 № 493, Розпорядження від 23.09.2005 № 272, Розпорядження від 16.10.2005 № 651, Розпорядження від 12.09.2005 № 193, Розпорядження від 28.08.2006  № 231, Розпорядження від 27.12.2006 № 1015, Розпорядження від 18.11.2009 № 321, Розпорядження від 08.12.2009 № 430, Розпорядження від 13.10.2010 № 330, Розпорядження від 11.11.2010 № 593, Розпорядження від 07.07.2011 № 300, Розпорядження від 08.08.2011 № 792, Розпорядження від 12.08.2011 № 504, Розпорядження від 26.08.2011 № 383, Розпорядження від 18.07.2012 № 411, Розпорядження від 28.09.2018 № 528, Розпорядження від 24.09.2019 № 291, Розпорядження від 03.09.2019 № 257, Розпорядження від 13.09.2019 № 152</t>
  </si>
  <si>
    <r>
      <rPr>
        <b/>
        <sz val="11"/>
        <color indexed="8"/>
        <rFont val="Times New Roman"/>
        <family val="1"/>
      </rPr>
      <t xml:space="preserve">Житомирський </t>
    </r>
    <r>
      <rPr>
        <sz val="11"/>
        <color indexed="8"/>
        <rFont val="Times New Roman"/>
        <family val="1"/>
      </rPr>
      <t>(Брусилівський, Житомирський, місто Житомир, Коростишівський, Попільнянський, Пулинський, Радомишльський, Романівський, Хорошівський,   Чуднівський, Черняхівський)</t>
    </r>
  </si>
  <si>
    <r>
      <rPr>
        <b/>
        <sz val="11"/>
        <color indexed="8"/>
        <rFont val="Times New Roman"/>
        <family val="1"/>
      </rPr>
      <t xml:space="preserve">Бердичівський </t>
    </r>
    <r>
      <rPr>
        <sz val="11"/>
        <color indexed="8"/>
        <rFont val="Times New Roman"/>
        <family val="1"/>
      </rPr>
      <t>(Бердичівський, місто Бердичів, Андрушівський, Ружинський)</t>
    </r>
  </si>
  <si>
    <t>Розпорядження від 17.09.2004 № 526, Розпорядження від 06.09.2004 № 241, Розпорядження від 27.09.2007 № 639, Розпорядження від 21.10.2009 № 613, Розпорядження від 04.07.2011 № 254, Розпорядження від 12.07.2016 № 281</t>
  </si>
  <si>
    <t>Розпорядження від 19.11.2007 № 318 (о), 
Розпорядження від 09.08.2018 № 171</t>
  </si>
  <si>
    <r>
      <rPr>
        <b/>
        <sz val="11"/>
        <color indexed="8"/>
        <rFont val="Times New Roman"/>
        <family val="1"/>
      </rPr>
      <t>Новоград-Волинський</t>
    </r>
    <r>
      <rPr>
        <sz val="11"/>
        <color indexed="8"/>
        <rFont val="Times New Roman"/>
        <family val="1"/>
      </rPr>
      <t xml:space="preserve"> (Баранівський, місто Новоград-Волинський)</t>
    </r>
  </si>
  <si>
    <r>
      <rPr>
        <b/>
        <sz val="11"/>
        <color indexed="8"/>
        <rFont val="Times New Roman"/>
        <family val="1"/>
      </rPr>
      <t>Коростенський</t>
    </r>
    <r>
      <rPr>
        <sz val="11"/>
        <color indexed="8"/>
        <rFont val="Times New Roman"/>
        <family val="1"/>
      </rPr>
      <t xml:space="preserve"> 
(місто Коростень, Малинський, місто Малин, Лугинський, Народицький, Овруцький, Олевський)</t>
    </r>
  </si>
  <si>
    <t>Розпорядження від 29.07.2004 № 183, Розпорядження від  09.08.2005 № 124, Розпорядження від 21.09.2005 № 246, Розпорядження від 26.09.2007 № 263, Розпорядження від 23.09.2008 № 301, Розпорядження від 22.07.2010 № 138, Розпорядження від 17.08.2010 № 381, Розпорядження від 27.09.2010 № 236, Розпорядження від 18.08.2011 № 170, Розпорядження від 23.07.2012.№ 243, Розпорядження від 29.08.2013.№ 160, Розпорядження від 26.07.2016 № 159</t>
  </si>
  <si>
    <r>
      <rPr>
        <b/>
        <sz val="11"/>
        <rFont val="Times New Roman"/>
        <family val="1"/>
      </rPr>
      <t xml:space="preserve">Житомирський </t>
    </r>
    <r>
      <rPr>
        <sz val="11"/>
        <rFont val="Times New Roman"/>
        <family val="1"/>
      </rPr>
      <t>(Чуднівський, Попільнянський)</t>
    </r>
  </si>
  <si>
    <t>Розпорядження від 22.09.2005 № 493, Розпорядження від 18.07.2012 № 413</t>
  </si>
  <si>
    <t>Облдержадміністрація</t>
  </si>
  <si>
    <r>
      <rPr>
        <b/>
        <sz val="11"/>
        <rFont val="Times New Roman"/>
        <family val="1"/>
      </rPr>
      <t xml:space="preserve">Ужгородський </t>
    </r>
    <r>
      <rPr>
        <sz val="11"/>
        <rFont val="Times New Roman"/>
        <family val="1"/>
      </rPr>
      <t>(Ужгородський, Перечинський, В. Березнянський)</t>
    </r>
  </si>
  <si>
    <r>
      <rPr>
        <b/>
        <sz val="11"/>
        <rFont val="Times New Roman"/>
        <family val="1"/>
      </rPr>
      <t xml:space="preserve">Берегівський </t>
    </r>
    <r>
      <rPr>
        <sz val="11"/>
        <rFont val="Times New Roman"/>
        <family val="1"/>
      </rPr>
      <t>(Берегівський, Виноградівський)</t>
    </r>
  </si>
  <si>
    <r>
      <rPr>
        <b/>
        <sz val="11"/>
        <rFont val="Times New Roman"/>
        <family val="1"/>
      </rPr>
      <t xml:space="preserve">Мукачівський </t>
    </r>
    <r>
      <rPr>
        <sz val="11"/>
        <rFont val="Times New Roman"/>
        <family val="1"/>
      </rPr>
      <t>(Мукачівський, Свалявський, Воловецький,      Іршавський)</t>
    </r>
  </si>
  <si>
    <r>
      <rPr>
        <b/>
        <sz val="11"/>
        <rFont val="Times New Roman"/>
        <family val="1"/>
      </rPr>
      <t xml:space="preserve">Хустський
 </t>
    </r>
    <r>
      <rPr>
        <sz val="11"/>
        <rFont val="Times New Roman"/>
        <family val="1"/>
      </rPr>
      <t>(Хустський, Міжгірський)</t>
    </r>
  </si>
  <si>
    <t>Розпорядження від 23.12.2021 № 283</t>
  </si>
  <si>
    <t>Розпорядження від 18.11.2021 № 295                  Розпорядження від 03.12.2021 № 308</t>
  </si>
  <si>
    <t>Розпорядження від 23.12.2021 № 344</t>
  </si>
  <si>
    <t>Розпорядження від 03.09.2003 № 290          Розпорядження від 14.08.2003 № 437               Розпорядження від 11.10.2005 № 364          Розпорядження від 29.08.2003 № 379</t>
  </si>
  <si>
    <t>Розпорядження від 22.08.2003 № 363       Розпорядження від 30.08.2005 № 254</t>
  </si>
  <si>
    <t>Розпорядження від 22.10.2009 № 543</t>
  </si>
  <si>
    <t>Розпорядження від 04.09.2020 № 239       Розпорядження від 01.10.2020 № 274</t>
  </si>
  <si>
    <r>
      <rPr>
        <b/>
        <sz val="11"/>
        <rFont val="Times New Roman"/>
        <family val="1"/>
      </rPr>
      <t xml:space="preserve">Хустський </t>
    </r>
    <r>
      <rPr>
        <sz val="11"/>
        <rFont val="Times New Roman"/>
        <family val="1"/>
      </rPr>
      <t>(Міжгірський)</t>
    </r>
  </si>
  <si>
    <t>Розпорядження від 24.09.2019 № 189       Розпорядження від 09.10.2020 № 259</t>
  </si>
  <si>
    <t>Розпорядження від 31.07.1998 № 192                          Розпорядження від 09.08.2002 № 203</t>
  </si>
  <si>
    <t>Розпорядження від 01.10.2003 № 511                          Розпорядження від 16.08.2018 № 203</t>
  </si>
  <si>
    <r>
      <rPr>
        <b/>
        <sz val="11"/>
        <rFont val="Times New Roman"/>
        <family val="1"/>
      </rPr>
      <t xml:space="preserve">Мукачівський </t>
    </r>
    <r>
      <rPr>
        <sz val="11"/>
        <rFont val="Times New Roman"/>
        <family val="1"/>
      </rPr>
      <t xml:space="preserve">
 (Свалявський, Воловецький)</t>
    </r>
  </si>
  <si>
    <r>
      <rPr>
        <b/>
        <sz val="11"/>
        <rFont val="Times New Roman"/>
        <family val="1"/>
      </rPr>
      <t xml:space="preserve">Ужгородський    </t>
    </r>
    <r>
      <rPr>
        <sz val="11"/>
        <rFont val="Times New Roman"/>
        <family val="1"/>
      </rPr>
      <t xml:space="preserve">                                      (В. Березнянський)</t>
    </r>
  </si>
  <si>
    <r>
      <rPr>
        <b/>
        <sz val="11"/>
        <rFont val="Times New Roman"/>
        <family val="1"/>
      </rPr>
      <t xml:space="preserve">Мукачівський  </t>
    </r>
    <r>
      <rPr>
        <sz val="11"/>
        <rFont val="Times New Roman"/>
        <family val="1"/>
      </rPr>
      <t>(Мукачівський, Свалявський, Воловецький,      Іршавський)</t>
    </r>
  </si>
  <si>
    <r>
      <rPr>
        <b/>
        <sz val="11"/>
        <rFont val="Times New Roman"/>
        <family val="1"/>
      </rPr>
      <t>Рахівський</t>
    </r>
    <r>
      <rPr>
        <sz val="11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</si>
  <si>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 xml:space="preserve">Хустський 
</t>
    </r>
    <r>
      <rPr>
        <sz val="11"/>
        <rFont val="Times New Roman"/>
        <family val="1"/>
      </rPr>
      <t>(Хустський, Міжгірський)</t>
    </r>
  </si>
  <si>
    <r>
      <rPr>
        <b/>
        <sz val="11"/>
        <rFont val="Times New Roman"/>
        <family val="1"/>
      </rPr>
      <t xml:space="preserve">Ужгородський </t>
    </r>
    <r>
      <rPr>
        <sz val="11"/>
        <rFont val="Times New Roman"/>
        <family val="1"/>
      </rPr>
      <t xml:space="preserve">
(Перечинський, 
В. Березнянський)</t>
    </r>
  </si>
  <si>
    <t>Розпорядження від 03.11.2009 № 460                          Розпорядження від 23.12.2009 № 401</t>
  </si>
  <si>
    <t>Розпорядження від 31.05.2010 № 591         Розпорядження від 23.07.2009 № 370             Розпорядження від 07.09.2009 № 294         Розпорядження від 11.06.2009 № 330</t>
  </si>
  <si>
    <t>Розпорядження від 30.06.2009 № 208                          Розпорядження від 24.03.2009 № 141</t>
  </si>
  <si>
    <r>
      <rPr>
        <b/>
        <sz val="11"/>
        <rFont val="Times New Roman"/>
        <family val="1"/>
      </rPr>
      <t xml:space="preserve">Ужгородський </t>
    </r>
    <r>
      <rPr>
        <sz val="11"/>
        <rFont val="Times New Roman"/>
        <family val="1"/>
      </rPr>
      <t>(Ужгородський, Перечинський, 
В. Березнянський)</t>
    </r>
  </si>
  <si>
    <r>
      <rPr>
        <b/>
        <sz val="11"/>
        <rFont val="Times New Roman"/>
        <family val="1"/>
      </rPr>
      <t xml:space="preserve">Мукачівський </t>
    </r>
    <r>
      <rPr>
        <sz val="11"/>
        <rFont val="Times New Roman"/>
        <family val="1"/>
      </rPr>
      <t>(Мукачівський, Свалявський,      Іршавський)</t>
    </r>
  </si>
  <si>
    <t>Розпорядження від 03.12.2008 № 611      Розпорядження від 15.12.2008 № 466 Розпорядження від 17.12.2008 № 448</t>
  </si>
  <si>
    <t>Розпорядження від 19.12.2008 № 580       Розпорядження від 24.11.2008 № 426</t>
  </si>
  <si>
    <t>Розпорядження від 18.12.2008 № 1155                          Розпорядження від 22.09.2008 № 750              Розпорядження від 08.12.2011 № 469</t>
  </si>
  <si>
    <t>Розпорядження від 16.11.2021 № 294</t>
  </si>
  <si>
    <r>
      <rPr>
        <b/>
        <sz val="11"/>
        <rFont val="Times New Roman"/>
        <family val="1"/>
      </rPr>
      <t xml:space="preserve">Ужгородський </t>
    </r>
    <r>
      <rPr>
        <sz val="11"/>
        <rFont val="Times New Roman"/>
        <family val="1"/>
      </rPr>
      <t>(Ужгородський, Перечинський)</t>
    </r>
  </si>
  <si>
    <r>
      <rPr>
        <b/>
        <sz val="11"/>
        <rFont val="Times New Roman"/>
        <family val="1"/>
      </rPr>
      <t xml:space="preserve">Хустський </t>
    </r>
    <r>
      <rPr>
        <sz val="11"/>
        <rFont val="Times New Roman"/>
        <family val="1"/>
      </rPr>
      <t xml:space="preserve">
(Хустський, Міжгірський)</t>
    </r>
  </si>
  <si>
    <t>Розпорядження від 25.08.2020 № 247       Розпорядження від 28.08.2013 № 260</t>
  </si>
  <si>
    <t>Розпорядження від 22.09.2005 № 315       Розпорядження від 30.09.2013 № 287</t>
  </si>
  <si>
    <t>Розпорядження від 06.08.2010 № 782      Розпорядження від 28.10.2008 № 410 Розпорядження від 15.10.2004 № 392</t>
  </si>
  <si>
    <t>Розпорядження від 21.09.2009 № 370      Розпорядження від 18.07.2006 № 316</t>
  </si>
  <si>
    <t>Розпорядження від 28.10.2021 № 252</t>
  </si>
  <si>
    <t>Розпорядження від 26.11.2021 № 183</t>
  </si>
  <si>
    <r>
      <rPr>
        <b/>
        <sz val="11"/>
        <rFont val="Times New Roman"/>
        <family val="1"/>
      </rPr>
      <t>Коломийський</t>
    </r>
    <r>
      <rPr>
        <sz val="11"/>
        <rFont val="Times New Roman"/>
        <family val="1"/>
      </rPr>
      <t xml:space="preserve"> (Городенківський, Снятинський)</t>
    </r>
  </si>
  <si>
    <r>
      <rPr>
        <b/>
        <sz val="11"/>
        <rFont val="Times New Roman"/>
        <family val="1"/>
      </rPr>
      <t>Івано-Франківський</t>
    </r>
    <r>
      <rPr>
        <sz val="11"/>
        <rFont val="Times New Roman"/>
        <family val="1"/>
      </rPr>
      <t xml:space="preserve"> (Тлумацький)</t>
    </r>
  </si>
  <si>
    <t>Розпорядження від 26.08.2021 № 130,  Розпорядження від 08.09.2021 № 137, Розпорядження від 17.11.2021 № 176</t>
  </si>
  <si>
    <t>Розпорядження від 07.09.2021 № 222, Розпорядження від 05.11.2021 № 262</t>
  </si>
  <si>
    <r>
      <rPr>
        <b/>
        <sz val="11"/>
        <rFont val="Times New Roman"/>
        <family val="1"/>
      </rPr>
      <t>Івано-Франківський</t>
    </r>
    <r>
      <rPr>
        <sz val="11"/>
        <rFont val="Times New Roman"/>
        <family val="1"/>
      </rPr>
      <t xml:space="preserve"> (Галицький, Рогатинський, Тлумацький, Тисменицький)</t>
    </r>
  </si>
  <si>
    <t>Розпорядження від 03.12.2021 № 245</t>
  </si>
  <si>
    <t>Розпорядження від 09.11.2021 № 231</t>
  </si>
  <si>
    <r>
      <t xml:space="preserve">Верховинський </t>
    </r>
    <r>
      <rPr>
        <sz val="11"/>
        <rFont val="Times New Roman"/>
        <family val="1"/>
      </rPr>
      <t>(Верховинський)</t>
    </r>
  </si>
  <si>
    <r>
      <rPr>
        <b/>
        <sz val="11"/>
        <rFont val="Times New Roman"/>
        <family val="1"/>
      </rPr>
      <t>Калуський</t>
    </r>
    <r>
      <rPr>
        <sz val="11"/>
        <rFont val="Times New Roman"/>
        <family val="1"/>
      </rPr>
      <t xml:space="preserve"> (Калуський)</t>
    </r>
  </si>
  <si>
    <r>
      <t xml:space="preserve">Коломийський </t>
    </r>
    <r>
      <rPr>
        <sz val="11"/>
        <rFont val="Times New Roman"/>
        <family val="1"/>
      </rPr>
      <t>(Коломийський)</t>
    </r>
  </si>
  <si>
    <r>
      <t xml:space="preserve">Надвірнянський </t>
    </r>
    <r>
      <rPr>
        <sz val="11"/>
        <rFont val="Times New Roman"/>
        <family val="1"/>
      </rPr>
      <t>(Надвірнянський)</t>
    </r>
  </si>
  <si>
    <t>Розпорядження від 06.08.2010 № 232, Розпорядження від 26.09.2008 № 12, Розпорядження від 26.09.2008 № 13, Розпорядження від 27.09.2008 № 25, Розпорядження від 29.09.2008 № 21-р, Розпорядження від 27.09.2008 № 27, Розпорядження від 26.09.2008 № 38, Розпорядження від 26.09.2008 № 30, Розпорядження від 26.09.2008 
№ 2-3/69, 
Розпорядження від 27.09.2008 № 81, Розпорядження від 27.09.2008 № 67, Розпорядження від 27.09.2008 № 94, Розпорядження від 27.09.2008 № 109, Розпорядження від 27.09.2008
№ 55"А",
Розпорядження від 27.09.2008 № 87, Розпорядження від 27.11.2009 № 415</t>
  </si>
  <si>
    <t>Розпорядження від 03.12.2021 № 246</t>
  </si>
  <si>
    <r>
      <t xml:space="preserve">Косівський </t>
    </r>
    <r>
      <rPr>
        <sz val="11"/>
        <rFont val="Times New Roman"/>
        <family val="1"/>
      </rPr>
      <t>(Косівський)</t>
    </r>
  </si>
  <si>
    <t>Розпорядження від 05.11.2021 № 263</t>
  </si>
  <si>
    <t>Розпорядження від 26.11.2021 № 182</t>
  </si>
  <si>
    <r>
      <rPr>
        <b/>
        <sz val="11"/>
        <rFont val="Times New Roman"/>
        <family val="1"/>
      </rPr>
      <t>Коломийський</t>
    </r>
    <r>
      <rPr>
        <sz val="11"/>
        <rFont val="Times New Roman"/>
        <family val="1"/>
      </rPr>
      <t xml:space="preserve"> (Городенківський)</t>
    </r>
  </si>
  <si>
    <r>
      <rPr>
        <b/>
        <sz val="11"/>
        <rFont val="Times New Roman"/>
        <family val="1"/>
      </rPr>
      <t>Івано-Франківський</t>
    </r>
    <r>
      <rPr>
        <sz val="11"/>
        <rFont val="Times New Roman"/>
        <family val="1"/>
      </rPr>
      <t xml:space="preserve">  </t>
    </r>
  </si>
  <si>
    <r>
      <rPr>
        <b/>
        <sz val="11"/>
        <rFont val="Times New Roman"/>
        <family val="1"/>
      </rPr>
      <t>Калуський</t>
    </r>
    <r>
      <rPr>
        <sz val="11"/>
        <rFont val="Times New Roman"/>
        <family val="1"/>
      </rPr>
      <t xml:space="preserve"> (Рожнятівський)</t>
    </r>
  </si>
  <si>
    <t>Розпорядження від 10.12.2021 № 258</t>
  </si>
  <si>
    <r>
      <rPr>
        <b/>
        <sz val="11"/>
        <rFont val="Times New Roman"/>
        <family val="1"/>
      </rPr>
      <t xml:space="preserve">Голованівський  </t>
    </r>
    <r>
      <rPr>
        <sz val="11"/>
        <rFont val="Times New Roman"/>
        <family val="1"/>
      </rPr>
      <t>(Благовіщенський, Гайворонський, Вільшанський, Новоархангельський)</t>
    </r>
  </si>
  <si>
    <r>
      <rPr>
        <b/>
        <sz val="11"/>
        <rFont val="Times New Roman"/>
        <family val="1"/>
      </rPr>
      <t xml:space="preserve">Кропивницький </t>
    </r>
    <r>
      <rPr>
        <sz val="11"/>
        <rFont val="Times New Roman"/>
        <family val="1"/>
      </rPr>
      <t>(Олександрівський, Кропивницький, Бобринець, Знам'янський, Долинський, Новгородківський, Компаніївський, Устинівський)</t>
    </r>
  </si>
  <si>
    <r>
      <rPr>
        <b/>
        <sz val="11"/>
        <rFont val="Times New Roman"/>
        <family val="1"/>
      </rPr>
      <t xml:space="preserve">Новоукраїнський </t>
    </r>
    <r>
      <rPr>
        <sz val="11"/>
        <rFont val="Times New Roman"/>
        <family val="1"/>
      </rPr>
      <t>(Новоукраїнський, Добровеличківський, Маловисківський, Новомиргородський)</t>
    </r>
  </si>
  <si>
    <r>
      <rPr>
        <b/>
        <sz val="11"/>
        <rFont val="Times New Roman"/>
        <family val="1"/>
      </rPr>
      <t xml:space="preserve">Олександрійський </t>
    </r>
    <r>
      <rPr>
        <sz val="11"/>
        <rFont val="Times New Roman"/>
        <family val="1"/>
      </rPr>
      <t>(Світловодський, Олександрійський, Онуфріївський, Петрівський)</t>
    </r>
  </si>
  <si>
    <t>Розпорядження від 07.12.2021
№ 886-р</t>
  </si>
  <si>
    <t>Розпорядження від 09.12.2021
 № 913-р</t>
  </si>
  <si>
    <r>
      <rPr>
        <b/>
        <sz val="11"/>
        <rFont val="Times New Roman"/>
        <family val="1"/>
      </rPr>
      <t xml:space="preserve">Голованівський </t>
    </r>
    <r>
      <rPr>
        <sz val="11"/>
        <rFont val="Times New Roman"/>
        <family val="1"/>
      </rPr>
      <t>(Благовіщенський, Гайворонський, Вільшанський, Новоархангельський)</t>
    </r>
  </si>
  <si>
    <r>
      <rPr>
        <b/>
        <sz val="11"/>
        <rFont val="Times New Roman"/>
        <family val="1"/>
      </rPr>
      <t xml:space="preserve">Кропивницький </t>
    </r>
    <r>
      <rPr>
        <sz val="11"/>
        <rFont val="Times New Roman"/>
        <family val="1"/>
      </rPr>
      <t>(Олександрівський, Кропивницький, Бобринець, Знамянський, Долинський, Новгородківський, Компаніївський, Устинівський)</t>
    </r>
  </si>
  <si>
    <t>Розпорядження від 09.12.2021 
№ 913-р</t>
  </si>
  <si>
    <t>Розпорядження від 07.12.2021 
№ 886-р</t>
  </si>
  <si>
    <r>
      <rPr>
        <b/>
        <sz val="11"/>
        <rFont val="Times New Roman"/>
        <family val="1"/>
      </rPr>
      <t xml:space="preserve">Голованівський </t>
    </r>
    <r>
      <rPr>
        <sz val="11"/>
        <rFont val="Times New Roman"/>
        <family val="1"/>
      </rPr>
      <t>(Вільшанський, Новоархангельський)</t>
    </r>
  </si>
  <si>
    <t>Розпорядження від 22.09.2021 
№ 663-р, Розпорядження від 07.10.2021 № 721-р, Розпорядження від 06.12.2021 № 343-р, Розпорядження від 03.12.2021
№ 878-р</t>
  </si>
  <si>
    <t>Розпорядження від 22.09.2021 
№ 663-р, Розпорядження від 03.12.2021 № 878-р</t>
  </si>
  <si>
    <t>Розпорядження від 07.10.2021 
№ 721-р, Розпорядження від 03.12.2021 № 878-р</t>
  </si>
  <si>
    <t>Розпорядження  від 16.08.2019           № 238-р</t>
  </si>
  <si>
    <r>
      <rPr>
        <b/>
        <sz val="11"/>
        <rFont val="Times New Roman"/>
        <family val="1"/>
      </rPr>
      <t xml:space="preserve">Голованіський </t>
    </r>
    <r>
      <rPr>
        <sz val="11"/>
        <rFont val="Times New Roman"/>
        <family val="1"/>
      </rPr>
      <t>(Благовіщенський, Гайворонський, Вільшанський)</t>
    </r>
  </si>
  <si>
    <r>
      <rPr>
        <b/>
        <sz val="11"/>
        <rFont val="Times New Roman"/>
        <family val="1"/>
      </rPr>
      <t xml:space="preserve">Кропивницький </t>
    </r>
    <r>
      <rPr>
        <sz val="11"/>
        <rFont val="Times New Roman"/>
        <family val="1"/>
      </rPr>
      <t>(Олександрівський, Долинський, Устинівський)</t>
    </r>
  </si>
  <si>
    <r>
      <rPr>
        <b/>
        <sz val="11"/>
        <rFont val="Times New Roman"/>
        <family val="1"/>
      </rPr>
      <t>Новоукраїнський</t>
    </r>
    <r>
      <rPr>
        <sz val="11"/>
        <rFont val="Times New Roman"/>
        <family val="1"/>
      </rPr>
      <t xml:space="preserve">  (Новоукраїнський, Добровеличківський, Маловисківський, Новомиргородський)</t>
    </r>
  </si>
  <si>
    <t>Розпорядження від 07.09.21 № 146/А-2021</t>
  </si>
  <si>
    <t>Розпорядження від 02.11.21                                     № 224/А-2021</t>
  </si>
  <si>
    <r>
      <rPr>
        <b/>
        <sz val="11"/>
        <color indexed="8"/>
        <rFont val="Times New Roman"/>
        <family val="1"/>
      </rPr>
      <t xml:space="preserve">Подільський  </t>
    </r>
    <r>
      <rPr>
        <sz val="11"/>
        <color indexed="8"/>
        <rFont val="Times New Roman"/>
        <family val="1"/>
      </rPr>
      <t xml:space="preserve">                             (Балтський,                        Кодимський,                                                       Окнянський, Подільський,              місто Подільськ)</t>
    </r>
  </si>
  <si>
    <r>
      <rPr>
        <b/>
        <sz val="11"/>
        <color indexed="8"/>
        <rFont val="Times New Roman"/>
        <family val="1"/>
      </rPr>
      <t xml:space="preserve">Одеський  </t>
    </r>
    <r>
      <rPr>
        <sz val="11"/>
        <color indexed="8"/>
        <rFont val="Times New Roman"/>
        <family val="1"/>
      </rPr>
      <t xml:space="preserve">       (Біляївський,                          Лиманський,                                    Овідіопольський)</t>
    </r>
  </si>
  <si>
    <r>
      <rPr>
        <b/>
        <sz val="11"/>
        <color indexed="8"/>
        <rFont val="Times New Roman"/>
        <family val="1"/>
      </rPr>
      <t xml:space="preserve">Роздільнянський </t>
    </r>
    <r>
      <rPr>
        <sz val="11"/>
        <color indexed="8"/>
        <rFont val="Times New Roman"/>
        <family val="1"/>
      </rPr>
      <t>(Великомихайлівський,                                            Захарівський,                     Роздільнянський)</t>
    </r>
  </si>
  <si>
    <r>
      <rPr>
        <b/>
        <sz val="11"/>
        <color indexed="8"/>
        <rFont val="Times New Roman"/>
        <family val="1"/>
      </rPr>
      <t>Березівський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(Іванівський)</t>
    </r>
  </si>
  <si>
    <t>Розпорядження від 28.04.01 № 191/2001; Розпорядження від 04.09.03 № 541/2003; Розпорядження від 07.11.07 № 1597;               Розпорядження від 25.04.08 № 530</t>
  </si>
  <si>
    <t>Розпорядження від 28.05.08 № 349/А-2008;                                         Розпорядження від 12.11.07 
№ 598/2007; Розпорядження від 20.05.08 № 632/А-2008</t>
  </si>
  <si>
    <t xml:space="preserve">Розпорядження від 12.06.08 № 91;                                                            Розпорядження від 26.08.20 №143;                              Розпорядження від 19.07.07 № 954                      </t>
  </si>
  <si>
    <t>Розпорядження від 22.11.07 № 1268;                       Розпорядження від 04.09.19 № 192/А-2019</t>
  </si>
  <si>
    <t>Розпорядження від 17.08.20 
№ 235/А-2020</t>
  </si>
  <si>
    <t>Розпорядження від 05.08.20 
№ 224/А-2020,                              Розпорядження від 20.09.10 № 1085 Розпорядження від 11.09.20
№ 275/А-2020; 
Розпорядження від 11.09.20
№ 276/А-2020</t>
  </si>
  <si>
    <t>Розпорядження від 16.08.21 
№ 130/А-2021</t>
  </si>
  <si>
    <r>
      <rPr>
        <b/>
        <sz val="11"/>
        <color indexed="8"/>
        <rFont val="Times New Roman"/>
        <family val="1"/>
      </rPr>
      <t>Одеський</t>
    </r>
    <r>
      <rPr>
        <sz val="11"/>
        <color indexed="8"/>
        <rFont val="Times New Roman"/>
        <family val="1"/>
      </rPr>
      <t xml:space="preserve"> (Овідіопольський)</t>
    </r>
  </si>
  <si>
    <t>Розпорядження від 28.09.11 №1034</t>
  </si>
  <si>
    <t>Розпорядження від 19.08.21 
№ 144/ОД-2021; 
Розпорядження від 10.08.21 
№ 133/од-2021</t>
  </si>
  <si>
    <r>
      <rPr>
        <b/>
        <sz val="11"/>
        <color indexed="8"/>
        <rFont val="Times New Roman"/>
        <family val="1"/>
      </rPr>
      <t xml:space="preserve">Подільський </t>
    </r>
    <r>
      <rPr>
        <sz val="11"/>
        <color indexed="8"/>
        <rFont val="Times New Roman"/>
        <family val="1"/>
      </rPr>
      <t>(Ананьївський;                     Балтський;                                                                                           Кодимський;                          Любашівський;                             Окнянський;                                                                Подільський;                           Савранський)</t>
    </r>
  </si>
  <si>
    <r>
      <rPr>
        <b/>
        <sz val="11"/>
        <color indexed="8"/>
        <rFont val="Times New Roman"/>
        <family val="1"/>
      </rPr>
      <t xml:space="preserve">Березівський    </t>
    </r>
    <r>
      <rPr>
        <sz val="11"/>
        <color indexed="8"/>
        <rFont val="Times New Roman"/>
        <family val="1"/>
      </rPr>
      <t xml:space="preserve">                     (Березівський;                          Іванівський;                                  Миколаївський;                                                                             Ширяївський)</t>
    </r>
  </si>
  <si>
    <r>
      <rPr>
        <b/>
        <sz val="11"/>
        <color indexed="8"/>
        <rFont val="Times New Roman"/>
        <family val="1"/>
      </rPr>
      <t xml:space="preserve">Роздільнянський     </t>
    </r>
    <r>
      <rPr>
        <sz val="11"/>
        <color indexed="8"/>
        <rFont val="Times New Roman"/>
        <family val="1"/>
      </rPr>
      <t xml:space="preserve">                                                               (Великомихайлівський;                  Захарівський)</t>
    </r>
  </si>
  <si>
    <r>
      <rPr>
        <b/>
        <sz val="11"/>
        <color indexed="8"/>
        <rFont val="Times New Roman"/>
        <family val="1"/>
      </rPr>
      <t xml:space="preserve">Ізмаїльський </t>
    </r>
    <r>
      <rPr>
        <sz val="11"/>
        <color indexed="8"/>
        <rFont val="Times New Roman"/>
        <family val="1"/>
      </rPr>
      <t xml:space="preserve">                                                                          (Ренійський;                                    Ізмаїльський)</t>
    </r>
  </si>
  <si>
    <r>
      <rPr>
        <b/>
        <sz val="11"/>
        <color indexed="8"/>
        <rFont val="Times New Roman"/>
        <family val="1"/>
      </rPr>
      <t xml:space="preserve">Одеський          </t>
    </r>
    <r>
      <rPr>
        <sz val="11"/>
        <color indexed="8"/>
        <rFont val="Times New Roman"/>
        <family val="1"/>
      </rPr>
      <t xml:space="preserve">                                           (Лиманський)</t>
    </r>
  </si>
  <si>
    <r>
      <rPr>
        <b/>
        <sz val="11"/>
        <color indexed="8"/>
        <rFont val="Times New Roman"/>
        <family val="1"/>
      </rPr>
      <t xml:space="preserve">Болградський </t>
    </r>
    <r>
      <rPr>
        <sz val="11"/>
        <color indexed="8"/>
        <rFont val="Times New Roman"/>
        <family val="1"/>
      </rPr>
      <t>(Тарутинський)</t>
    </r>
  </si>
  <si>
    <r>
      <rPr>
        <b/>
        <sz val="11"/>
        <color indexed="8"/>
        <rFont val="Times New Roman"/>
        <family val="1"/>
      </rPr>
      <t xml:space="preserve">Білгород-Дністровський </t>
    </r>
    <r>
      <rPr>
        <sz val="11"/>
        <color indexed="8"/>
        <rFont val="Times New Roman"/>
        <family val="1"/>
      </rPr>
      <t>(Татарбунарський)</t>
    </r>
  </si>
  <si>
    <r>
      <t xml:space="preserve">Розпорядження від 12.08.21 
№ 221/21;                            Розпорядження від 17.09.21
№ 266/21;                         Розпорядження від 19.09.21 
№ 233/21;       </t>
    </r>
    <r>
      <rPr>
        <sz val="11"/>
        <color indexed="10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 xml:space="preserve">                   Розпорядження від 16.08.21 
№ 227/21;
Розпорядження від 07.09.21 
№ 246/21;                        </t>
    </r>
  </si>
  <si>
    <t xml:space="preserve">Розпорядження від 02.08.19 
№ 133/А-2019; Розпорядження від 30.07.20 № 136/А-2020;                                       Розпорядження від 16.08.18 
№ 367/А-2018; Розпорядження від 06.09.18 № 409/А-2018;  
Розпорядження від 13.08.19 
№ 149/А-2019; Розпорядження від 06.09.19 № 171/А-2019;
Розпорядження від 05.08.20 
№ 169/А-2019; Розпорядження від 17.08.18 № 410/А-2018; 
Розпорядження від 14.09.18 № 454/А-2018; Розпорядження від 10.09.19 № 230/А-2019; Розпорядження від 20.08.20 № 182/А-2020; Розпорядження від 02.08.19 № 163/Ад-2019; Розпорядження від 30.07.20 
№ 144/Ад-2020; Розпорядження від 14.08.18 № 304/А-2018;  Розпорядження від 14.08.19 № 139/А-2019; Розпорядження від 30.07.20 №101/А-2020; Розпорядження від 15.08.18 №444/18;  Розпорядження від 13.08.19 №161/19; Розпорядження від 27.08.20 №91/20; Розпорядження від 03.08.18 №267/А-2018; Розпорядження від 31.08.20 №199/А-2020; Розпорядження від 03.08.20 №183/А-2020                                                      </t>
  </si>
  <si>
    <t>Розпорядження від 06.09.21 
№ 144/А-2021</t>
  </si>
  <si>
    <r>
      <t xml:space="preserve">Розпорядження від 10.09.19 № 155 А-2019;  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                              Розпорядження від 10.09.20 № 147/А-2020;                                            Розпорядження від 13.08.19 № 141/А-2019;  Розпорядження від 22.08.19 
№ 148/А-2019;                                        Розпорядження від 31.07.19 
№143/А-2019, Розпорядження від 06.08.19 № 144/А-2019; Розпорядження від 27.08.20 № 164/А-2020</t>
    </r>
  </si>
  <si>
    <t xml:space="preserve">Розпорядження від 01.08.19 № 193/А-2019; Розпорядження від 14.08.20 
№ 157/А-2020;                                             Розпорядження від 22.08.18 № 533/А-2018; Розпорядження від 02.08.19 
№ 191/А-2019                                      </t>
  </si>
  <si>
    <t>Розпорядження від 18.08.21 
№ 172/А-2021;                     
Розпорядження від 18.08.21 
№ 171/А-2021</t>
  </si>
  <si>
    <t>Розпорядження від 22.08.19 
№ 318/А-2019;
Розпорядження від 03.09.20 
№ 255/А-2020</t>
  </si>
  <si>
    <t>Розпорядження від 14.08.19 
№ 199/А-2019</t>
  </si>
  <si>
    <t>Розпорядження від 08.08.19 
№ 138/А-2019</t>
  </si>
  <si>
    <t>Розпорядження від 30.08.18
№ 426/А-2018</t>
  </si>
  <si>
    <t>Розпорядження від 17.09.07 
№ 635/А-2007</t>
  </si>
  <si>
    <r>
      <t xml:space="preserve">Одеський                                              </t>
    </r>
    <r>
      <rPr>
        <sz val="11"/>
        <color indexed="8"/>
        <rFont val="Times New Roman"/>
        <family val="1"/>
      </rPr>
      <t>(Біляївський)</t>
    </r>
  </si>
  <si>
    <r>
      <rPr>
        <b/>
        <sz val="11"/>
        <color indexed="8"/>
        <rFont val="Times New Roman"/>
        <family val="1"/>
      </rPr>
      <t xml:space="preserve">Березівський </t>
    </r>
    <r>
      <rPr>
        <sz val="11"/>
        <color indexed="8"/>
        <rFont val="Times New Roman"/>
        <family val="1"/>
      </rPr>
      <t>(Ширяївський)</t>
    </r>
  </si>
  <si>
    <t>Розпорядження від 23.06.21 № 146/А-2021;                                 Розпорядження від 23.06.21 № 145/А-2021</t>
  </si>
  <si>
    <t>Розпорядження від 22.06.21 № 169/А-2021</t>
  </si>
  <si>
    <t>Розпорядження від 24.06.21 № 127/А-2021</t>
  </si>
  <si>
    <r>
      <rPr>
        <b/>
        <sz val="11"/>
        <color indexed="8"/>
        <rFont val="Times New Roman"/>
        <family val="1"/>
      </rPr>
      <t xml:space="preserve">Подільський    </t>
    </r>
    <r>
      <rPr>
        <sz val="11"/>
        <color indexed="8"/>
        <rFont val="Times New Roman"/>
        <family val="1"/>
      </rPr>
      <t xml:space="preserve">                      (Кодимський;                           Подільський;                           Савранський)</t>
    </r>
  </si>
  <si>
    <r>
      <rPr>
        <b/>
        <sz val="11"/>
        <color indexed="8"/>
        <rFont val="Times New Roman"/>
        <family val="1"/>
      </rPr>
      <t>Білгород-Дністровський</t>
    </r>
    <r>
      <rPr>
        <sz val="11"/>
        <color indexed="8"/>
        <rFont val="Times New Roman"/>
        <family val="1"/>
      </rPr>
      <t xml:space="preserve"> (Саратський;                                       Татарбунарський)</t>
    </r>
  </si>
  <si>
    <r>
      <rPr>
        <b/>
        <sz val="11"/>
        <color indexed="8"/>
        <rFont val="Times New Roman"/>
        <family val="1"/>
      </rPr>
      <t>Березівський</t>
    </r>
    <r>
      <rPr>
        <sz val="11"/>
        <color indexed="8"/>
        <rFont val="Times New Roman"/>
        <family val="1"/>
      </rPr>
      <t xml:space="preserve"> (Ширяївський)</t>
    </r>
  </si>
  <si>
    <r>
      <rPr>
        <b/>
        <sz val="11"/>
        <color indexed="8"/>
        <rFont val="Times New Roman"/>
        <family val="1"/>
      </rPr>
      <t>Болградський</t>
    </r>
    <r>
      <rPr>
        <sz val="11"/>
        <color indexed="8"/>
        <rFont val="Times New Roman"/>
        <family val="1"/>
      </rPr>
      <t xml:space="preserve"> (Тарутинський)</t>
    </r>
  </si>
  <si>
    <r>
      <rPr>
        <b/>
        <sz val="11"/>
        <color indexed="8"/>
        <rFont val="Times New Roman"/>
        <family val="1"/>
      </rPr>
      <t xml:space="preserve">Ізмаїльський   </t>
    </r>
    <r>
      <rPr>
        <sz val="11"/>
        <color indexed="8"/>
        <rFont val="Times New Roman"/>
        <family val="1"/>
      </rPr>
      <t xml:space="preserve">                     (Ренійський)</t>
    </r>
  </si>
  <si>
    <t>Розпорядження від  26.06.19 № 174/А-2019;                             Розпорядження від 26.06.19 № 144/19;                                Розпорядження від 22.06.20 № 155/А-2020</t>
  </si>
  <si>
    <t>Розпорядження від 15.09.21 № 242/А-2021</t>
  </si>
  <si>
    <r>
      <rPr>
        <b/>
        <sz val="11"/>
        <color indexed="8"/>
        <rFont val="Times New Roman"/>
        <family val="1"/>
      </rPr>
      <t>Подільський</t>
    </r>
    <r>
      <rPr>
        <sz val="11"/>
        <color indexed="8"/>
        <rFont val="Times New Roman"/>
        <family val="1"/>
      </rPr>
      <t xml:space="preserve">                            (Ананьївський;                      Балтський;                               Кодимський;                                                                   Любашівський;                     Окнянський;                         Подільський;                        Савранський,                 місто Подільськ)</t>
    </r>
  </si>
  <si>
    <r>
      <rPr>
        <b/>
        <sz val="11"/>
        <color indexed="8"/>
        <rFont val="Times New Roman"/>
        <family val="1"/>
      </rPr>
      <t xml:space="preserve">Болградський </t>
    </r>
    <r>
      <rPr>
        <sz val="11"/>
        <color indexed="8"/>
        <rFont val="Times New Roman"/>
        <family val="1"/>
      </rPr>
      <t>(Арцизький;                                 Болградський;                       Тарутинський)</t>
    </r>
  </si>
  <si>
    <r>
      <rPr>
        <b/>
        <sz val="11"/>
        <color indexed="8"/>
        <rFont val="Times New Roman"/>
        <family val="1"/>
      </rPr>
      <t xml:space="preserve">Березівський    </t>
    </r>
    <r>
      <rPr>
        <sz val="11"/>
        <color indexed="8"/>
        <rFont val="Times New Roman"/>
        <family val="1"/>
      </rPr>
      <t xml:space="preserve">                     (Березівський;                          Іванівський;                                  Миколаївський;                  Ширяївський)</t>
    </r>
  </si>
  <si>
    <r>
      <rPr>
        <b/>
        <sz val="11"/>
        <color indexed="8"/>
        <rFont val="Times New Roman"/>
        <family val="1"/>
      </rPr>
      <t xml:space="preserve">Б-Дністровський     </t>
    </r>
    <r>
      <rPr>
        <sz val="11"/>
        <color indexed="8"/>
        <rFont val="Times New Roman"/>
        <family val="1"/>
      </rPr>
      <t xml:space="preserve">            (Б-Дністровський;                        Саратський;                           Татарбунарський)</t>
    </r>
  </si>
  <si>
    <r>
      <rPr>
        <b/>
        <sz val="11"/>
        <color indexed="8"/>
        <rFont val="Times New Roman"/>
        <family val="1"/>
      </rPr>
      <t xml:space="preserve">Одеський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(Біляївський;                          Лиманський;                                  Овідіопольський,  
місто Одеса)</t>
    </r>
  </si>
  <si>
    <r>
      <rPr>
        <b/>
        <sz val="11"/>
        <color indexed="8"/>
        <rFont val="Times New Roman"/>
        <family val="1"/>
      </rPr>
      <t xml:space="preserve">Роздільнянський </t>
    </r>
    <r>
      <rPr>
        <sz val="11"/>
        <color indexed="8"/>
        <rFont val="Times New Roman"/>
        <family val="1"/>
      </rPr>
      <t xml:space="preserve">                    (Великомихайлівський;            Захарівський;                          Роздільнянський)</t>
    </r>
  </si>
  <si>
    <r>
      <rPr>
        <b/>
        <sz val="11"/>
        <color indexed="8"/>
        <rFont val="Times New Roman"/>
        <family val="1"/>
      </rPr>
      <t xml:space="preserve">Ізмаїльський     </t>
    </r>
    <r>
      <rPr>
        <sz val="11"/>
        <color indexed="8"/>
        <rFont val="Times New Roman"/>
        <family val="1"/>
      </rPr>
      <t xml:space="preserve">                         (Кілійський;                              Ренійський, місто Ізмаїл)</t>
    </r>
  </si>
  <si>
    <t>Розпорядження від 11.04.08 № 187/А-2008; Розпорядження від 26.08.08 № 426/А-2008; Розпорядження від 16.10.08 № 495/А-2008; Розпорядження від 21.07.10 № 354/А-2010; Розпорядження від 15.12.10 № 679/А-2010; Розпорядження від 16.12.10 № 682/А-2010;   Розпорядження від 02.08.19 № 132/А-2019; Розпорядження від 11.08.20 № 142/А-2020; Розпорядження від 13.08.20 № 144/А-2020; Розпорядження від 13.08.20 № 145/А-2020; Розпорядження від 13.08.20 
№ 146/А-2020; Розпорядження від 16.06.07 
№ 518/А-2007; Розпорядження від 08.02.08 
№ 126/А-2008; Розпорядження від 05.10.09 
№ 745/А-2009; Розпорядження від 01.10.13
№ 597/А-2013; Розпорядження від 11.09.18 
№ 414/А-2018; Розпорядження від 27.11.07 
№ 982; Розпорядження від 26.09.08 № 796;         Розпорядження від 03.11.10 № 672/А-2010; Розпорядження від 02.10.13 № 471/А-2013; Розпорядження від 05.10.17 №  439/А-2017;                                          Розпорядження від 04.03.10 № 117/Ад-2010; Розпорядження від 07.09.10 № 348/Ад-2010;  Розпорядження від 02.08.19 № 162/Ад-2019;                                                               * Розпорядження від 18.09.09 № 396/А-2009;                                     Розпорядження від 06.11.13 № 526/13;                                * Розпорядження від 20.07.09 № 324/А-2009; Розпорядження від 27.09.13 № 344/А-2013; Розпорядження від 28.09.18 № 339/А-2018; Розпорядження від 27.09.19 № 245/А-2019, Розпорядження від 11.12.08 №230;                               Розпорядження від 24.10.11 №159</t>
  </si>
  <si>
    <t>Розпорядження від  06.11.07 № 770/А-2007;                                      Розпорядження від 10.08.07 № 378/А-2007; Розпорядження від 30.09.08 №533/А-2007;                                                 Розпорядження від 17.09.09 № 336/А-2009;                                 Розпорядження від 27.10.08 № 347;                       Розпорядження від 22.08.18 № 338/А-2018;  Розпорядження від 31.07.19
№ 142/А-2019</t>
  </si>
  <si>
    <t xml:space="preserve">Розпорядження від 07.08.20 № 167/А-2020; Розпорядження від 20.12.07 
№ 856/А-2007; Розпорядження від 23.09.20 № 239/А-2020 </t>
  </si>
  <si>
    <t>Розпорядження від 13.12.07 
№ 2211/2007;                 Розпорядження від 19.06.08 № 236/А-2008; Розпорядження від 26.05.15 
№ 214/А-2015; Розпорядження від 19.09.08 № 299/А-2008;                       Розпорядження від 28.09.17 № 328/А-2017</t>
  </si>
  <si>
    <t xml:space="preserve">Розпорядження від 28.04.01 
№ 191/2001; Розпорядження від 04.09.03 № 541/2003; Розпорядження від 30.08.04 № 629/2004; Розпорядження від 29.09.08 
№ 1323/2008; Розпорядження від 01.10.09 № 892/2009; Розпорядження від 05.09.11 № 790/2011; Розпорядження від 28.08.20
№ 221/РА-2020; Розпорядження від 03.10.14 № 486/А-2014; Розпорядження від 13.09.19 № 342/А-2019; Розпорядження від 25.04.08 
№ 530; Розпорядження від 07.09.17 
№ 465/А-2017,   Розпорядження від 27.12.07 № 1009/А-2007; Розпорядження від 30.10.08 № 896/А-2008    </t>
  </si>
  <si>
    <t>Розпорядження від 28.05.08 № 349/А-2008; Розпорядження від 15.09.11
№ 695/А-2011; Розпорядження від 12.11.07 № 598/2007; Розпорядження від 20.05.08 № 632/А-2008</t>
  </si>
  <si>
    <t>Розпорядження від 07.07.21           
№ 177/21</t>
  </si>
  <si>
    <t>Розпорядження від 02.11.21 № 224/А-2021</t>
  </si>
  <si>
    <t>Розпорядження від 11.04.08 № 187/А-2008; Розпорядження від 11.08.20 
№ 142/А-2020</t>
  </si>
  <si>
    <t>Розпорядження від 11.02.09 № 44/А-2009;                                          Розпорядження від 20.12.07 № 856/А-2007</t>
  </si>
  <si>
    <t>Розпорядження від 06.11.07 № 770/А-2007;                                 Розпорядження від 10.08.07 № 378/А-2007; Розпорядження від 17.09.09 №336/А-2009</t>
  </si>
  <si>
    <t>Розпорядження від 26.08.20 № 169/А-2020; Розпорядження від 05.11.08
№ 424/А-2008;                                        Розпорядження від 17.11.09 № 306/А-2009 , Розпорядження від 22.11.07 
№ 1268</t>
  </si>
  <si>
    <t>Розпорядження від 28.04.01 
№ 191/2001; Розпорядження від 07.11.07 №1597;                           Розпорядження від 25.04.08 № 530</t>
  </si>
  <si>
    <t>Розпорядження від 28.05.08 № 349/А-2008; Розпорядження від 12.11.07 
№ 598/2007; Розпорядження від 20.05.08 № 632/А-2008</t>
  </si>
  <si>
    <t>Розпорядження від 12.06.08 № 91;                           Розпорядження від 19.07.07 № 951</t>
  </si>
  <si>
    <t>Розпорядження від 02.11.21 
№ 224/А-2021</t>
  </si>
  <si>
    <r>
      <rPr>
        <b/>
        <sz val="11"/>
        <color indexed="8"/>
        <rFont val="Times New Roman"/>
        <family val="1"/>
      </rPr>
      <t xml:space="preserve">Подільський </t>
    </r>
    <r>
      <rPr>
        <sz val="11"/>
        <color indexed="8"/>
        <rFont val="Times New Roman"/>
        <family val="1"/>
      </rPr>
      <t>(Ананьївський)</t>
    </r>
  </si>
  <si>
    <r>
      <rPr>
        <b/>
        <sz val="11"/>
        <color indexed="8"/>
        <rFont val="Times New Roman"/>
        <family val="1"/>
      </rPr>
      <t xml:space="preserve">Болградський </t>
    </r>
    <r>
      <rPr>
        <sz val="11"/>
        <color indexed="8"/>
        <rFont val="Times New Roman"/>
        <family val="1"/>
      </rPr>
      <t>(Арцизький;                          Болградський)</t>
    </r>
  </si>
  <si>
    <r>
      <rPr>
        <b/>
        <sz val="11"/>
        <color indexed="8"/>
        <rFont val="Times New Roman"/>
        <family val="1"/>
      </rPr>
      <t xml:space="preserve">Березівський    </t>
    </r>
    <r>
      <rPr>
        <sz val="11"/>
        <color indexed="8"/>
        <rFont val="Times New Roman"/>
        <family val="1"/>
      </rPr>
      <t xml:space="preserve">                     (Березівський;                          Іванівський;                                  Миколаївський)               </t>
    </r>
  </si>
  <si>
    <r>
      <rPr>
        <b/>
        <sz val="11"/>
        <color indexed="8"/>
        <rFont val="Times New Roman"/>
        <family val="1"/>
      </rPr>
      <t xml:space="preserve">Б-Дністровський    </t>
    </r>
    <r>
      <rPr>
        <sz val="11"/>
        <color indexed="8"/>
        <rFont val="Times New Roman"/>
        <family val="1"/>
      </rPr>
      <t xml:space="preserve">           (Б-Дністровський;                 Саратський;                           Татарбунарський,         місто Б-Дністровський)</t>
    </r>
  </si>
  <si>
    <r>
      <rPr>
        <b/>
        <sz val="11"/>
        <color indexed="8"/>
        <rFont val="Times New Roman"/>
        <family val="1"/>
      </rPr>
      <t xml:space="preserve">Одеський </t>
    </r>
    <r>
      <rPr>
        <sz val="11"/>
        <color indexed="8"/>
        <rFont val="Times New Roman"/>
        <family val="1"/>
      </rPr>
      <t xml:space="preserve">                                (Біляївський;                     Лиманський;                            Овідіопольський)</t>
    </r>
  </si>
  <si>
    <r>
      <rPr>
        <b/>
        <sz val="11"/>
        <color indexed="8"/>
        <rFont val="Times New Roman"/>
        <family val="1"/>
      </rPr>
      <t xml:space="preserve">Роздільнянський </t>
    </r>
    <r>
      <rPr>
        <sz val="11"/>
        <color indexed="8"/>
        <rFont val="Times New Roman"/>
        <family val="1"/>
      </rPr>
      <t>(Великомихайлівський;            Захарівський;                             Роздільнянський)</t>
    </r>
  </si>
  <si>
    <r>
      <rPr>
        <b/>
        <sz val="11"/>
        <rFont val="Times New Roman"/>
        <family val="1"/>
      </rPr>
      <t xml:space="preserve">Ізмаїльський   </t>
    </r>
    <r>
      <rPr>
        <sz val="11"/>
        <rFont val="Times New Roman"/>
        <family val="1"/>
      </rPr>
      <t xml:space="preserve">                           (Кілійський;                                         Ренійський,                                місто Ізмаїл)</t>
    </r>
  </si>
  <si>
    <r>
      <rPr>
        <b/>
        <sz val="11"/>
        <rFont val="Times New Roman"/>
        <family val="1"/>
      </rPr>
      <t>Болградський</t>
    </r>
    <r>
      <rPr>
        <sz val="11"/>
        <rFont val="Times New Roman"/>
        <family val="1"/>
      </rPr>
      <t xml:space="preserve"> (Арцизький;                             Тарутинський)</t>
    </r>
  </si>
  <si>
    <r>
      <rPr>
        <b/>
        <sz val="11"/>
        <color indexed="8"/>
        <rFont val="Times New Roman"/>
        <family val="1"/>
      </rPr>
      <t xml:space="preserve">Б-Дністровський     </t>
    </r>
    <r>
      <rPr>
        <sz val="11"/>
        <color indexed="8"/>
        <rFont val="Times New Roman"/>
        <family val="1"/>
      </rPr>
      <t xml:space="preserve">            (Б-Дністровський;                        Саратський)                 </t>
    </r>
  </si>
  <si>
    <r>
      <rPr>
        <b/>
        <sz val="11"/>
        <color indexed="8"/>
        <rFont val="Times New Roman"/>
        <family val="1"/>
      </rPr>
      <t>Ізмаїльський</t>
    </r>
    <r>
      <rPr>
        <sz val="11"/>
        <color indexed="8"/>
        <rFont val="Times New Roman"/>
        <family val="1"/>
      </rPr>
      <t xml:space="preserve">                         (Кілійський)</t>
    </r>
  </si>
  <si>
    <t>Розпорядження від 07.08.20 № 167/А-2020; Розпорядження від 23.09.20 
№ 239/А-2020</t>
  </si>
  <si>
    <t>Розпорядження від 21.07.03 
№ 979/2003; Розпорядження від 10.02.06 № 38/А-06; Розпорядження від 19.08.20 № 162/А-2020</t>
  </si>
  <si>
    <r>
      <t xml:space="preserve">Розпорядження від 05.09.08 № 453;                    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Розпорядження від 26.08.20 № 143</t>
    </r>
  </si>
  <si>
    <r>
      <rPr>
        <b/>
        <sz val="11"/>
        <color indexed="8"/>
        <rFont val="Times New Roman"/>
        <family val="1"/>
      </rPr>
      <t xml:space="preserve">Ізмаїльський           </t>
    </r>
    <r>
      <rPr>
        <sz val="11"/>
        <color indexed="8"/>
        <rFont val="Times New Roman"/>
        <family val="1"/>
      </rPr>
      <t xml:space="preserve">                                                  (Ренійський)</t>
    </r>
  </si>
  <si>
    <r>
      <rPr>
        <b/>
        <sz val="11"/>
        <color indexed="8"/>
        <rFont val="Times New Roman"/>
        <family val="1"/>
      </rPr>
      <t xml:space="preserve">Березівський       </t>
    </r>
    <r>
      <rPr>
        <sz val="11"/>
        <color indexed="8"/>
        <rFont val="Times New Roman"/>
        <family val="1"/>
      </rPr>
      <t xml:space="preserve">                   (Ширяївський)</t>
    </r>
  </si>
  <si>
    <t>Розпорядження від 19.04.2021 №72</t>
  </si>
  <si>
    <t>Розпорядження від 07.07.2021 № 127</t>
  </si>
  <si>
    <t>Розпорядження від 14.05.2021 №266</t>
  </si>
  <si>
    <t>Розпорядження від 13.07.2021 №361</t>
  </si>
  <si>
    <t>Ропорядження від 05.05.2021 №170</t>
  </si>
  <si>
    <t>Розпорядження від 01.07.2021 №236</t>
  </si>
  <si>
    <r>
      <t xml:space="preserve">Рівненський
</t>
    </r>
    <r>
      <rPr>
        <sz val="11"/>
        <rFont val="Times New Roman"/>
        <family val="1"/>
      </rPr>
      <t>(Березнівський, 
Острозький)</t>
    </r>
  </si>
  <si>
    <r>
      <t xml:space="preserve">Сарненський
</t>
    </r>
    <r>
      <rPr>
        <sz val="11"/>
        <rFont val="Times New Roman"/>
        <family val="1"/>
      </rPr>
      <t>(Дубровицький, 
Рокитнівський, 
Сарненський)</t>
    </r>
  </si>
  <si>
    <r>
      <t xml:space="preserve">Дубенський
</t>
    </r>
    <r>
      <rPr>
        <sz val="11"/>
        <rFont val="Times New Roman"/>
        <family val="1"/>
      </rPr>
      <t>(Демидівський,
Дубенський, Млинівський, Радивилівський)</t>
    </r>
  </si>
  <si>
    <r>
      <t xml:space="preserve">Рівненський
</t>
    </r>
    <r>
      <rPr>
        <sz val="11"/>
        <rFont val="Times New Roman"/>
        <family val="1"/>
      </rPr>
      <t>(Гощанський, 
Здолбунівський, 
Острозький, 
Рівненський)</t>
    </r>
  </si>
  <si>
    <t>Розпорядження від 03.08.2021 № 257</t>
  </si>
  <si>
    <t>Розпорядження від 11.06.2021 № 307</t>
  </si>
  <si>
    <t>Розпорядження від 03.08.2021 № 256,
Розпорядження від 17.09.2021 № 298</t>
  </si>
  <si>
    <t>Розпорядження від 11.06.2021 № 308,
Розпорядження від 03.08.2021 № 403, 
Розпорядження від 09.09.2021 № 446</t>
  </si>
  <si>
    <t>Розпорядження від 17.08.2018 № 333, Розпорядження від 04.09.2019 № 268, Розпорядження від 22.09.2020 № 270</t>
  </si>
  <si>
    <r>
      <t xml:space="preserve">Дубенський
</t>
    </r>
    <r>
      <rPr>
        <sz val="11"/>
        <rFont val="Times New Roman"/>
        <family val="1"/>
      </rPr>
      <t>(Демидівський)</t>
    </r>
  </si>
  <si>
    <r>
      <t xml:space="preserve">Рівненський
</t>
    </r>
    <r>
      <rPr>
        <sz val="11"/>
        <rFont val="Times New Roman"/>
        <family val="1"/>
      </rPr>
      <t>(Гощанський, 
Здолбунівський, 
Рівненський)</t>
    </r>
  </si>
  <si>
    <t xml:space="preserve">Сарненський
</t>
  </si>
  <si>
    <r>
      <t xml:space="preserve">Вараський
</t>
    </r>
    <r>
      <rPr>
        <sz val="11"/>
        <rFont val="Times New Roman"/>
        <family val="1"/>
      </rPr>
      <t>(Володимирецький, 
Зарічненський)</t>
    </r>
  </si>
  <si>
    <r>
      <t xml:space="preserve">Рівненський
</t>
    </r>
    <r>
      <rPr>
        <sz val="11"/>
        <rFont val="Times New Roman"/>
        <family val="1"/>
      </rPr>
      <t>(Гощанський,
Корецький, 
Здолбунівський,
Костопільський,
Острозький,
Рівненський, місто Рівне)</t>
    </r>
  </si>
  <si>
    <r>
      <t xml:space="preserve">Сарненський
</t>
    </r>
    <r>
      <rPr>
        <sz val="11"/>
        <rFont val="Times New Roman"/>
        <family val="1"/>
      </rPr>
      <t>(Дубровицький, 
Сарненський)</t>
    </r>
  </si>
  <si>
    <t>Розпорядження від 14.06.2021 № 111</t>
  </si>
  <si>
    <t>Розпорядження від 14.06.2021 № 218</t>
  </si>
  <si>
    <t>Розпорядження від 11.06.2021 № 306,
Розпорядження від 03.08.2021 № 402</t>
  </si>
  <si>
    <t>Розпорядження від 11.06.2021 № 216,
Розпорядження від 20.08.2021 № 278,
Розпорядження від 23.09.2021 № 301</t>
  </si>
  <si>
    <r>
      <t xml:space="preserve">
</t>
    </r>
    <r>
      <rPr>
        <sz val="11"/>
        <rFont val="Times New Roman"/>
        <family val="1"/>
      </rPr>
      <t>Розпорядження від 25.10.2019 № 892</t>
    </r>
  </si>
  <si>
    <t xml:space="preserve">
</t>
  </si>
  <si>
    <r>
      <rPr>
        <b/>
        <sz val="11"/>
        <rFont val="Times New Roman"/>
        <family val="1"/>
      </rPr>
      <t xml:space="preserve">Кременецький </t>
    </r>
    <r>
      <rPr>
        <sz val="11"/>
        <rFont val="Times New Roman"/>
        <family val="1"/>
      </rPr>
      <t>(Лановецький )</t>
    </r>
  </si>
  <si>
    <r>
      <rPr>
        <b/>
        <sz val="11"/>
        <rFont val="Times New Roman"/>
        <family val="1"/>
      </rPr>
      <t xml:space="preserve">Тернопільський </t>
    </r>
    <r>
      <rPr>
        <sz val="11"/>
        <rFont val="Times New Roman"/>
        <family val="1"/>
      </rPr>
      <t>(Підволочиський, Теребовлянський, Тернопільський)</t>
    </r>
  </si>
  <si>
    <r>
      <rPr>
        <b/>
        <sz val="11"/>
        <rFont val="Times New Roman"/>
        <family val="1"/>
      </rPr>
      <t xml:space="preserve">Чортківський </t>
    </r>
    <r>
      <rPr>
        <sz val="11"/>
        <rFont val="Times New Roman"/>
        <family val="1"/>
      </rPr>
      <t>(Борщівський, Гусятинський, Заліщицький, Чортківський)</t>
    </r>
  </si>
  <si>
    <t>Розпорядження від 07.10.2013 № 348-од, Розпорядження від 26.09.2019 
№ 204-од</t>
  </si>
  <si>
    <t>Розпорядження від 23.07.2019 
№ 170-од, Розпорядження від 05.07.2019 № 245-од, Розпорядження від 24.07.2019 № 221-од, Розпорядження від 20.09.2019 
№ 286-од</t>
  </si>
  <si>
    <t>Розпорядження від 15.10.2003 № 366, Розпорядження від 24.07.2020
 № 210/04-06, Розпорядження від 23.07.2019 № 290-од, Розпорядження від 22.07.2020 № 226/02-34, Розпорядження від 21.09.2020 
№ 257/01-16.1, Розпорядження від 23.09.2020 № 178/01-1</t>
  </si>
  <si>
    <r>
      <rPr>
        <b/>
        <sz val="11"/>
        <rFont val="Times New Roman"/>
        <family val="1"/>
      </rPr>
      <t xml:space="preserve">Кременецький </t>
    </r>
    <r>
      <rPr>
        <sz val="11"/>
        <rFont val="Times New Roman"/>
        <family val="1"/>
      </rPr>
      <t>(Кременецький, Лановецький, Шумський)</t>
    </r>
  </si>
  <si>
    <r>
      <rPr>
        <b/>
        <sz val="11"/>
        <rFont val="Times New Roman"/>
        <family val="1"/>
      </rPr>
      <t xml:space="preserve">Тернопільський </t>
    </r>
    <r>
      <rPr>
        <sz val="11"/>
        <rFont val="Times New Roman"/>
        <family val="1"/>
      </rPr>
      <t>(Бережанський,  Козівський, Підволочиський, Підгаєцький, Теребовлянський, Тернопільський)</t>
    </r>
  </si>
  <si>
    <r>
      <rPr>
        <b/>
        <sz val="11"/>
        <rFont val="Times New Roman"/>
        <family val="1"/>
      </rPr>
      <t xml:space="preserve">Чортківський </t>
    </r>
    <r>
      <rPr>
        <sz val="11"/>
        <rFont val="Times New Roman"/>
        <family val="1"/>
      </rPr>
      <t>(Борщівський, Бучацький, Гусятинський, Заліщицький, Монастириський, Чортківський)</t>
    </r>
  </si>
  <si>
    <t>Розпорядження від 01.09.2021 
№ 177/02-07/1</t>
  </si>
  <si>
    <t>Розпорядження від 06.09.2017 № 252-од, Розпорядження від 27.08.2018 
№ 253-од, Розпорядження від 20.09.2019 № 188-од</t>
  </si>
  <si>
    <t xml:space="preserve">Розпорядження від 23.11.2009 № 847, Розпорядження від 20.12.2010 № 1047, Розпорядження від 25.10.2011 № 843, Розпорядження від 19.10.2012 № 855-од, Розпорядження від 29.10.2013 
№ 519-од </t>
  </si>
  <si>
    <t xml:space="preserve">Розпорядження від 23.11.2009 № 847, Розпорядження від 20.12.2010 № 1047, Розпорядження від 25.10.2011 № 843, Розпорядження від 29.10.2013 № 519-од, Розпорядження від 21.09.2020
№ 258/01-16.1 </t>
  </si>
  <si>
    <r>
      <rPr>
        <b/>
        <sz val="11"/>
        <rFont val="Times New Roman"/>
        <family val="1"/>
      </rPr>
      <t xml:space="preserve">Тернопільський
 </t>
    </r>
    <r>
      <rPr>
        <sz val="11"/>
        <rFont val="Times New Roman"/>
        <family val="1"/>
      </rPr>
      <t>(м. Тернопіль)</t>
    </r>
  </si>
  <si>
    <r>
      <rPr>
        <b/>
        <sz val="11"/>
        <rFont val="Times New Roman"/>
        <family val="1"/>
      </rPr>
      <t xml:space="preserve">Чортківський </t>
    </r>
    <r>
      <rPr>
        <sz val="11"/>
        <rFont val="Times New Roman"/>
        <family val="1"/>
      </rPr>
      <t>(Гусятинський)</t>
    </r>
  </si>
  <si>
    <t>Розпорядження від 07.08.2019 
№ 302-од</t>
  </si>
  <si>
    <t>Розпорядження від 18.11.1992  № 356</t>
  </si>
  <si>
    <t>Розпорядження від 30.03.1994  № 95</t>
  </si>
  <si>
    <t>Розпорядження від 27.11.1992  № 389, Розпорядження від 06.12.1993 № 560</t>
  </si>
  <si>
    <r>
      <rPr>
        <b/>
        <sz val="11"/>
        <rFont val="Times New Roman"/>
        <family val="1"/>
      </rPr>
      <t xml:space="preserve">Кременецький </t>
    </r>
    <r>
      <rPr>
        <sz val="11"/>
        <rFont val="Times New Roman"/>
        <family val="1"/>
      </rPr>
      <t>(Шумський)</t>
    </r>
  </si>
  <si>
    <r>
      <rPr>
        <b/>
        <sz val="11"/>
        <rFont val="Times New Roman"/>
        <family val="1"/>
      </rPr>
      <t xml:space="preserve">Тернопільський </t>
    </r>
    <r>
      <rPr>
        <sz val="11"/>
        <rFont val="Times New Roman"/>
        <family val="1"/>
      </rPr>
      <t>(Бережанський )</t>
    </r>
  </si>
  <si>
    <r>
      <rPr>
        <b/>
        <sz val="11"/>
        <rFont val="Times New Roman"/>
        <family val="1"/>
      </rPr>
      <t xml:space="preserve">Чортківський </t>
    </r>
    <r>
      <rPr>
        <sz val="11"/>
        <rFont val="Times New Roman"/>
        <family val="1"/>
      </rPr>
      <t>(Борщівський, Заліщицький)</t>
    </r>
  </si>
  <si>
    <t>Розпорядження від 19.07.2021 № 235</t>
  </si>
  <si>
    <r>
      <rPr>
        <b/>
        <sz val="11"/>
        <rFont val="Times New Roman"/>
        <family val="1"/>
      </rPr>
      <t xml:space="preserve">Тернопільський </t>
    </r>
    <r>
      <rPr>
        <sz val="11"/>
        <rFont val="Times New Roman"/>
        <family val="1"/>
      </rPr>
      <t>(Бережанський, Збаразький, Зборівський, Козівський, Підволочиський, Підгаєцький, Теребовлянський, Тернопільський)</t>
    </r>
  </si>
  <si>
    <t xml:space="preserve">Розпорядження від 31.07.2009 № 402, Розпорядження від 06.07.2007 № 328, Розпорядження від 24.06.2011  № 275, Розпорядження від 25.06.2012 № 250-од, Розпорядження від 07.08.2020
№ 227/01-07 </t>
  </si>
  <si>
    <t>Розпорядження від 16.10.2003  № 398, Розпорядження від 27.07.2005 № 377, Розпорядження від 13.05.2009 № 229, Розпорядження від 05.07.2011 № 394, Розпорядження від 25.06.2014 № 149-од,  Розпорядження від 15.11.2001 № 452, Розпорядження від 04.07.2002 № 167, Розпорядження від 15.07.2013 № 196-од,  Розпорядження від 25.12.2006, № 925, Розпорядження від 07.07.2008 № 424, Розпорядження від 13.08.2010 № 503, Розпорядження від 05.09.2006  № 364, Розпорядження від 10.06.2010  № 215, Розпорядження від 27.07.2010  № 302, Розпорядження від 23.06.2011  № 237, Розпорядження від 25.07.2002 № 63, Розпорядження від 04.06.2009 № 301, Розпорядження від 31.05.2010 № 285, Розпорядження від 06.06.2012 № 290-од, Розпорядження від 03.06.2013 № 189-од, Розпорядження від 25.07.2019 № 260-од, Розпорядження від 31.10.1994 № 30, Розпорядження від 19.10.2005 № 603, Розпорядження від 02.07.2010 № 763, Розпорядження від 26.07.2011 № 684</t>
  </si>
  <si>
    <t>Розпорядження від 26.08.1998 № 332, Розпорядження від 31.07.2009 № 332, Розпорядження від 10.06.2010  № 225,Розпорядження від 19.08.1988 № 164, Розпорядження від 25.07.1997 № 318, Розпорядження від 08.07.2020 № 180/01.01-08,  Розпорядження від 12.12.1988 № 261, Розпорядження від 09.12.1989  № 237, Розпорядження від 09.04.1996 № 135, Розпорядження від 29.08.1997 № 359, Розпорядження від 30.06.2009 № 355, Розпорядження від 07.08.2019 № 303-од, Розпорядження від 11.07.2008 № 547, Розпорядження від 18.09.2006 № 395, Розпорядження від 11.06.2013  № 182, Розпорядження від 23.07.1998  № 301, Розпорядження від 03.08.2010  № 520, Розпорядження від 06.08.2019 № 207-од</t>
  </si>
  <si>
    <t>Розпорядження від 29.07.2020
№ 232/02-34</t>
  </si>
  <si>
    <r>
      <rPr>
        <b/>
        <sz val="11"/>
        <rFont val="Times New Roman"/>
        <family val="1"/>
      </rPr>
      <t xml:space="preserve">Тернопільський </t>
    </r>
    <r>
      <rPr>
        <sz val="11"/>
        <rFont val="Times New Roman"/>
        <family val="1"/>
      </rPr>
      <t>(Бережанський, Збаразький, Підволочиський, Теребовлянський, Тернопільський)</t>
    </r>
  </si>
  <si>
    <r>
      <rPr>
        <b/>
        <sz val="11"/>
        <rFont val="Times New Roman"/>
        <family val="1"/>
      </rPr>
      <t xml:space="preserve">Чортківський </t>
    </r>
    <r>
      <rPr>
        <sz val="11"/>
        <rFont val="Times New Roman"/>
        <family val="1"/>
      </rPr>
      <t>(Борщівський, Бучацький, Гусятинський, Заліщицький, Чортківський)</t>
    </r>
  </si>
  <si>
    <t>Розпорядження від 05.10.2011 № 608, Розпорядження від 23.07.2015 № 222-од, Розпорядження від 10.10.2017 
№ 291-од</t>
  </si>
  <si>
    <t>Розпорядження від 10.10.2006 № 598, Розпорядження від 28.08.2009 № 402, Розпорядження від 31.10.2005 № 390, Розпорядження від 25.08.2020 № 220/01-06, 
Розпорядження від 15.11.2005 № 741, Розпорядження від 10.09.2007 № 553, Розпорядження від 29.10.2009 № 529, Розпорядження від 28.09.2012 № 520-од,  
Розпорядження від 04.02.2005 № 78, Розпорядження від 04.11.2011 № 1047, Розпорядження від 17.10.2016 № 319-од</t>
  </si>
  <si>
    <t>Розпорядження від 04.10.2010  № 499, Розпорядження від 08.10.2010 № 511, Розпорядження від 29.08.2011  № 447, Розпорядження від 12.10.2011  № 526, Розпорядження від 10.10.2006  № 590, Розпорядження від 27.09.2010  № 536, Розпорядження від  27.09.2010 № 537, Розпорядження від 08.10.2012. № 592-од, 
Розпорядження від 12.10.2012  № 600-од, 
Розпорядження від 02.09.2013 № 295-од,  
Розпорядження від 14.11.2003 № 389, Розпорядження від 03.10.2008 № 755</t>
  </si>
  <si>
    <r>
      <rPr>
        <b/>
        <sz val="11"/>
        <rFont val="Times New Roman"/>
        <family val="1"/>
      </rPr>
      <t xml:space="preserve">Кременецький </t>
    </r>
    <r>
      <rPr>
        <sz val="11"/>
        <rFont val="Times New Roman"/>
        <family val="1"/>
      </rPr>
      <t>(Кременецький, Лановецький)</t>
    </r>
  </si>
  <si>
    <r>
      <t xml:space="preserve">Кам’янець-Подільський  </t>
    </r>
    <r>
      <rPr>
        <sz val="11"/>
        <rFont val="Times New Roman"/>
        <family val="1"/>
      </rPr>
      <t>(Кам’янець-Подільський)</t>
    </r>
  </si>
  <si>
    <r>
      <rPr>
        <b/>
        <sz val="11"/>
        <rFont val="Times New Roman"/>
        <family val="1"/>
      </rPr>
      <t xml:space="preserve">Хмельницький </t>
    </r>
    <r>
      <rPr>
        <sz val="11"/>
        <rFont val="Times New Roman"/>
        <family val="1"/>
      </rPr>
      <t>(Волочиський, Городоцький, Старокостянтинівський, Теофіпольський, Хмельницький)</t>
    </r>
  </si>
  <si>
    <r>
      <rPr>
        <b/>
        <sz val="11"/>
        <rFont val="Times New Roman"/>
        <family val="1"/>
      </rPr>
      <t xml:space="preserve">Шепетівський </t>
    </r>
    <r>
      <rPr>
        <sz val="11"/>
        <rFont val="Times New Roman"/>
        <family val="1"/>
      </rPr>
      <t>(Білогірський, Ізяславський)</t>
    </r>
  </si>
  <si>
    <t>Розпорядження від 03.09.2004 
№ 776/2004р.</t>
  </si>
  <si>
    <t>Розпорядження  від 04.09.2018
№ 747/2018-р, Розпорядження від 20.09.2019  № 233/2019-р, Розпорядження від 04.10.2019
№ 247/2019-р, Розпорядження від 17.09.2020 № 337/2020-р., Розпорядження від 11.09.2019 
№ 214/2019-р, Розпорядження від 23.09.2019 № 123/2019-р, Розпорядження від 27.09.2019 
№ 705/2019-р., Розпорядження від 28.110.2013 № 249/2013-р, Розпорядження від 20.09.2018
№ 228/2018-р., Розпорядження від 29.08.2018 № 446/2018-р, Розпорядження від 17.09.2019
№ 186/2019-р.</t>
  </si>
  <si>
    <t>Розпорядження від 10.01.2009
№ 3/2009-р</t>
  </si>
  <si>
    <t>Розпорядження від 30.04.2020 
№ 81/2020-р, Розпорядження від 05.11.2013  № 433/2013-р, Розпорядження від 09.07.2020 
№ 177/2020-р, Розпорядження від 14.08.2020 № 216/2020-р, Розпорядження від 16.09.2020
№ 254/2020-р, Розпорядження від 21.09.2020 № 271/2020-р.</t>
  </si>
  <si>
    <r>
      <t>Кам’янець-Подільський</t>
    </r>
    <r>
      <rPr>
        <sz val="11"/>
        <rFont val="Times New Roman"/>
        <family val="1"/>
      </rPr>
      <t xml:space="preserve">  (Дунаєвецький, Кам’янець-Подільський, Чемеровецький)</t>
    </r>
  </si>
  <si>
    <r>
      <rPr>
        <b/>
        <sz val="11"/>
        <rFont val="Times New Roman"/>
        <family val="1"/>
      </rPr>
      <t xml:space="preserve">Хмельницький </t>
    </r>
    <r>
      <rPr>
        <sz val="11"/>
        <rFont val="Times New Roman"/>
        <family val="1"/>
      </rPr>
      <t>(Волочиський, Городоцький, Старокостянтинівський, Теофіпольський)</t>
    </r>
  </si>
  <si>
    <r>
      <rPr>
        <b/>
        <sz val="11"/>
        <rFont val="Times New Roman"/>
        <family val="1"/>
      </rPr>
      <t xml:space="preserve">Шепетівський </t>
    </r>
    <r>
      <rPr>
        <sz val="11"/>
        <rFont val="Times New Roman"/>
        <family val="1"/>
      </rPr>
      <t>(Ізяславський, Славутський, Шепетівський)</t>
    </r>
  </si>
  <si>
    <t>Розпорядження від 08.10.2019 
№ 141/2019-р, Розпорядження від 15.09.2017 № 509/2017-р, Розпорядження від 12.09.2018 
№ 560/2018-р, Розпорядження від 03.09.2019 № 170/2019-р, Розпорядження від 05.09.2011 
№ 602/2011-р, Розпорядження від 19.08.2017 № 253/2017-р.</t>
  </si>
  <si>
    <t xml:space="preserve">Розпорядження від 11.08.2017 
№ 853а/2017-р, Розпорядження від 18.08.2017 № 858а/2017-р, Розпорядження від 15.08.2018 
№ 712/2018-р, Розпорядження від 04.09.2019 № 227/2019-р, Розпорядження від 17.09.2020 
№ 336/2020-р, Розпорядження від 05.08.2016 № 594/2016-р, Розпорядження від 27.08.2020 
№ 166/2020-р, Розпорядження від 13.09.2018 № 226/2018-р </t>
  </si>
  <si>
    <t>Розпорядження від 18.07.2019 
№ 135/2019-р, Розпорядження від 16.09.2020 № 253/2020-р, Розпорядження від 15.09.2020 
№ 187/2020-р, Розпорядження від 17.09.2020 № 267/2020-р</t>
  </si>
  <si>
    <t xml:space="preserve">                                                            ХМЕЛЬНИЦЬКА область</t>
  </si>
  <si>
    <t>Розпорядження від 28.10.2021
 № 298/2021-р</t>
  </si>
  <si>
    <r>
      <t>Кам’янець-Подільський</t>
    </r>
    <r>
      <rPr>
        <sz val="11"/>
        <rFont val="Times New Roman"/>
        <family val="1"/>
      </rPr>
      <t xml:space="preserve">  (Кам’янець-Подільський)</t>
    </r>
  </si>
  <si>
    <r>
      <rPr>
        <b/>
        <sz val="11"/>
        <rFont val="Times New Roman"/>
        <family val="1"/>
      </rPr>
      <t xml:space="preserve">Хмельницький </t>
    </r>
    <r>
      <rPr>
        <sz val="11"/>
        <rFont val="Times New Roman"/>
        <family val="1"/>
      </rPr>
      <t>(Теофіпольський)</t>
    </r>
  </si>
  <si>
    <t>Розпорядження від 01.09.2016
№ 515/2016-р</t>
  </si>
  <si>
    <t>Розпорядження від 11.09.2018 
№ 223/2018-р</t>
  </si>
  <si>
    <r>
      <rPr>
        <b/>
        <sz val="11"/>
        <rFont val="Times New Roman"/>
        <family val="1"/>
      </rPr>
      <t xml:space="preserve">Шепетівський </t>
    </r>
    <r>
      <rPr>
        <sz val="11"/>
        <rFont val="Times New Roman"/>
        <family val="1"/>
      </rPr>
      <t xml:space="preserve"> (Ізяславський)</t>
    </r>
  </si>
  <si>
    <t>Розпорядження від 08.12.2015 
№ 635/2015-р</t>
  </si>
  <si>
    <r>
      <rPr>
        <b/>
        <sz val="11"/>
        <rFont val="Times New Roman"/>
        <family val="1"/>
      </rPr>
      <t>Хмельницький</t>
    </r>
    <r>
      <rPr>
        <sz val="11"/>
        <rFont val="Times New Roman"/>
        <family val="1"/>
      </rPr>
      <t xml:space="preserve"> (Деражнянський, Летичівський, Теофіпольський, Ярмолинецький)</t>
    </r>
  </si>
  <si>
    <t xml:space="preserve">Розпорядження від 27.07.2016 
№ 338 /2016-р, 
Розпорядження від 15.07.2016   
№ 373(2016-р </t>
  </si>
  <si>
    <t>Розпорядження від 12.01.1999 
№ 4/99р, 
Розпорядження від 17.01.2006 
№ 9/2006-р, Рішення від 30.10.2003
№ 84, Розпорядження від 05.11.1990 
№ 89-р, Розпорядження від 15.07.2016 № 373/2016-р</t>
  </si>
  <si>
    <r>
      <rPr>
        <b/>
        <sz val="11"/>
        <rFont val="Times New Roman"/>
        <family val="1"/>
      </rPr>
      <t xml:space="preserve">Шепетівський </t>
    </r>
    <r>
      <rPr>
        <sz val="11"/>
        <rFont val="Times New Roman"/>
        <family val="1"/>
      </rPr>
      <t>(Білогірський, Ізяславський, Славутський, м. Славута)</t>
    </r>
  </si>
  <si>
    <t>Розпорядження від 06.09.2006 
№ 768/2006-р, Розпорядження від 05.09.2008 № 913/2008-р, Розпорядження від 05.12.1994 № 207р, Розпорядження від 27.09.2005 № 89, Розпорядження від 18.11.2009  
№ 517/2009-р</t>
  </si>
  <si>
    <r>
      <rPr>
        <b/>
        <sz val="11"/>
        <rFont val="Times New Roman"/>
        <family val="1"/>
      </rPr>
      <t xml:space="preserve">Хмельницький </t>
    </r>
    <r>
      <rPr>
        <sz val="11"/>
        <rFont val="Times New Roman"/>
        <family val="1"/>
      </rPr>
      <t>(Волочиський, Городоцький, Деражнянський, Красилівський, Старосинявський, Теофіпольський, Хмельницький, Ярмолинецький,
 м. Хмельницький)</t>
    </r>
  </si>
  <si>
    <r>
      <t xml:space="preserve">Кам’янець-Подільський  </t>
    </r>
    <r>
      <rPr>
        <sz val="11"/>
        <rFont val="Times New Roman"/>
        <family val="1"/>
      </rPr>
      <t>(Дунаєвецький, Кам’янець-Подільський, Новоушицький, Чемеровецький)</t>
    </r>
  </si>
  <si>
    <t>Розпорядження від 11.08.2010 
№ 268/2010-р, Розпорядження від 07.07.2006 № 295/2006-р, Розпорядження від 04.10.2004 № 325р</t>
  </si>
  <si>
    <r>
      <t>Розпорядження від 10.11.2004
№ 691/2004-р, Розпорядження від 14.10.2005 № 699/2005-р, Розпорядження від 26.12.2005
№ 885/2005-р, Розпорядження від 30.01.1988 № 23, Рішення від 09.03.1992 № 44, Розпорядження від 01.11.2005 № 406/2005-р, Розпорядження від 09.06.2006 
№ 222/2006-р, Розпорядження від 15.06.2020 № 141/2020-р, Розпорядження від 04.08.2010 
№ 386/2010-р, Розпорядження від 30.08.2006 № 185/2006-р, Розпорядження від 12.09.2018
№ 224/2018-р, Розпорядження від 04.11.2002 № 38, Розпорядження від 25.10.2004 № 1186/04-р, Розпорядження від 19.07.2006 
№ 713/06-р, Розпорядження від 16.11.1993 № 502</t>
    </r>
    <r>
      <rPr>
        <sz val="12"/>
        <rFont val="Times New Roman"/>
        <family val="1"/>
      </rPr>
      <t>,</t>
    </r>
    <r>
      <rPr>
        <sz val="11"/>
        <rFont val="Times New Roman"/>
        <family val="1"/>
      </rPr>
      <t xml:space="preserve"> Розпорядження від 13.10.2006 № 381/2006-р</t>
    </r>
  </si>
  <si>
    <r>
      <rPr>
        <b/>
        <sz val="11"/>
        <rFont val="Times New Roman"/>
        <family val="1"/>
      </rPr>
      <t>Черкаський</t>
    </r>
    <r>
      <rPr>
        <sz val="11"/>
        <rFont val="Times New Roman"/>
        <family val="1"/>
      </rPr>
      <t xml:space="preserve"> (Смілянський, Канівський,   Чигиринський, Кам'янський,    Черкаський,  Городищенський, Корсунь-Шевченківський, місто Черкаси)              </t>
    </r>
  </si>
  <si>
    <r>
      <rPr>
        <b/>
        <sz val="11"/>
        <rFont val="Times New Roman"/>
        <family val="1"/>
      </rPr>
      <t>Золотоніський</t>
    </r>
    <r>
      <rPr>
        <sz val="11"/>
        <rFont val="Times New Roman"/>
        <family val="1"/>
      </rPr>
      <t xml:space="preserve"> 
 (Золотоніський, Драбівський, Чорнобаївський)</t>
    </r>
  </si>
  <si>
    <r>
      <rPr>
        <b/>
        <sz val="11"/>
        <rFont val="Times New Roman"/>
        <family val="1"/>
      </rPr>
      <t xml:space="preserve">Звенигородський </t>
    </r>
    <r>
      <rPr>
        <sz val="11"/>
        <rFont val="Times New Roman"/>
        <family val="1"/>
      </rPr>
      <t>Тальнівський, Шполянський, Лисянський, Катеринопільський)</t>
    </r>
  </si>
  <si>
    <r>
      <rPr>
        <b/>
        <sz val="11"/>
        <rFont val="Times New Roman"/>
        <family val="1"/>
      </rPr>
      <t>Уманський</t>
    </r>
    <r>
      <rPr>
        <sz val="11"/>
        <rFont val="Times New Roman"/>
        <family val="1"/>
      </rPr>
      <t xml:space="preserve"> 
(Уманський, Христинівський, Маньківський)</t>
    </r>
  </si>
  <si>
    <r>
      <t xml:space="preserve">Розпорядження № 332 від 20.09.2011,                Рішення № 282 від 20.12.1990,
Розпорядження № 221 від 22.09.2011, </t>
    </r>
    <r>
      <rPr>
        <sz val="11"/>
        <color indexed="17"/>
        <rFont val="Times New Roman"/>
        <family val="1"/>
      </rPr>
      <t xml:space="preserve">    </t>
    </r>
    <r>
      <rPr>
        <sz val="11"/>
        <rFont val="Times New Roman"/>
        <family val="1"/>
      </rPr>
      <t xml:space="preserve">     Розпорядження № 747 від 23.09.2008, 
Розпорядження № 395 від 26.09.2011,                Розпорядження № 290 від 22.09.2011,
Розпорядження № 235 від 30.08.2012,
Розпорядження № 207 від 20.09.2012,               Розпорядження № 249 від 18.07.2008, 
Розпорядження № 446 від 23.07.1992,
Розпорядження № 390 від 16.09.2011,                 Розпорядження № 262 від 18.07.2002, 
Розпорядження № 263 від 18.07.2002,
Розпорядження № 273 від 24.07.2002,
Розпорядження № 380 від 04.09.2001, 
Розпорядження № 379 від 04.09.2001,              Розпорядження № 206 від 12.10.1990,
Розпорядження № 204 від 19.09.2011, Розпорядження № 178 від 27.04.1993 </t>
    </r>
  </si>
  <si>
    <t>Розпорядження № 178 від 18.07.2002, Розпорядження № 284 від 26.10.2011,               Розпорядження № 394 від 28.09.2011,             Розпорядження № 180 від 10.09.2003</t>
  </si>
  <si>
    <t xml:space="preserve">Розпорядження № 255 від 28.09.2011,              Розпорядження № 238 від 16.09.2011,
Розпорядження № 98 від 25.07.2013,                 Розпорядження № 248 від 16.09.2008,           Розпорядження № 514від 01.11.2002,
Розпорядження № 463 від 08.09.2010,         Розпорядження № 384від 15.09.2011,
Розпорядження № 277від 31.07.2018 </t>
  </si>
  <si>
    <t>Розпорядження № 267 від 23.09.2011,         Розпорядження № 215від 20.07.2005,
Розпорядження № 235 від  27.09.2011,
Розпорядження № 236 від 27.09.2011,           Розпорядження № 97від 11.06.2019,                  Розпорядження № 160 від 30.08.2011,
Розпорядження № 174 від 15.09.2011,
Розпорядження № 121 від 31.07.2013</t>
  </si>
  <si>
    <r>
      <rPr>
        <b/>
        <sz val="11"/>
        <rFont val="Times New Roman"/>
        <family val="1"/>
      </rPr>
      <t>Звенигородський</t>
    </r>
    <r>
      <rPr>
        <sz val="11"/>
        <rFont val="Times New Roman"/>
        <family val="1"/>
      </rPr>
      <t xml:space="preserve"> (Звенигородський, Шполянський)</t>
    </r>
  </si>
  <si>
    <r>
      <rPr>
        <b/>
        <sz val="11"/>
        <rFont val="Times New Roman"/>
        <family val="1"/>
      </rPr>
      <t>Уманський</t>
    </r>
    <r>
      <rPr>
        <sz val="11"/>
        <rFont val="Times New Roman"/>
        <family val="1"/>
      </rPr>
      <t xml:space="preserve"> 
(Уманський, Христинівський, Жашківський, Маньківський)</t>
    </r>
  </si>
  <si>
    <r>
      <rPr>
        <b/>
        <sz val="11"/>
        <rFont val="Times New Roman"/>
        <family val="1"/>
      </rPr>
      <t xml:space="preserve">Золотоніський  </t>
    </r>
    <r>
      <rPr>
        <sz val="11"/>
        <rFont val="Times New Roman"/>
        <family val="1"/>
      </rPr>
      <t xml:space="preserve">      
(Драбівський, Чорнобаївський)</t>
    </r>
  </si>
  <si>
    <r>
      <rPr>
        <b/>
        <sz val="11"/>
        <rFont val="Times New Roman"/>
        <family val="1"/>
      </rPr>
      <t xml:space="preserve">Черкаський
</t>
    </r>
    <r>
      <rPr>
        <sz val="11"/>
        <rFont val="Times New Roman"/>
        <family val="1"/>
      </rPr>
      <t xml:space="preserve"> (Корсунь-Шевченківський, Городищенський, Кам'янський) </t>
    </r>
  </si>
  <si>
    <t>Розпорядження № 155 від 30 .07.2021</t>
  </si>
  <si>
    <t>Розпорядження № 194 від 01.10.2021</t>
  </si>
  <si>
    <t xml:space="preserve">Розпорядження № 153 від 06.10.2020 </t>
  </si>
  <si>
    <t>Розпорядження № 216 від 29.07.2021,                   Розпорядження № 239 від 01.09.2021</t>
  </si>
  <si>
    <t xml:space="preserve">Розпорядження № 272 від 10.08.2018,                     Розпорядження № 155 від 19.08.2020 </t>
  </si>
  <si>
    <t xml:space="preserve">Розпорядження № 164 від 16.08.2018,                     Розпорядження № 229 від 31.08.2020 </t>
  </si>
  <si>
    <t xml:space="preserve">Розпорядження № 129 від 29.07.2019, 
Розпорядження № 183 від 21.08.2018,                    Розпорядження № 147 від 07.08.2020,                    Розпорядження № 102 від 20.08.2019,                   Розпорядження № 109  від 20.08.2020,                   Розпорядження № 162 від 09.08.2019,                    Розпорядження № 164 від 18.08.2020 </t>
  </si>
  <si>
    <r>
      <rPr>
        <b/>
        <sz val="11"/>
        <rFont val="Times New Roman"/>
        <family val="1"/>
      </rPr>
      <t>Уманський</t>
    </r>
    <r>
      <rPr>
        <sz val="11"/>
        <rFont val="Times New Roman"/>
        <family val="1"/>
      </rPr>
      <t xml:space="preserve"> (Жашківський)</t>
    </r>
  </si>
  <si>
    <r>
      <rPr>
        <b/>
        <sz val="11"/>
        <rFont val="Times New Roman"/>
        <family val="1"/>
      </rPr>
      <t xml:space="preserve">Звенигородський </t>
    </r>
    <r>
      <rPr>
        <sz val="11"/>
        <rFont val="Times New Roman"/>
        <family val="1"/>
      </rPr>
      <t>(Тальнівський)</t>
    </r>
  </si>
  <si>
    <t>Розпорядження № 56 від 27.02.1998</t>
  </si>
  <si>
    <t xml:space="preserve">Розпорядження № 217 від 14.10.1998  </t>
  </si>
  <si>
    <r>
      <t xml:space="preserve">Розпорядження № 93 від 28/05/1991,                    </t>
    </r>
    <r>
      <rPr>
        <sz val="11"/>
        <color indexed="10"/>
        <rFont val="Times New Roman"/>
        <family val="1"/>
      </rPr>
      <t xml:space="preserve">         </t>
    </r>
    <r>
      <rPr>
        <sz val="11"/>
        <rFont val="Times New Roman"/>
        <family val="1"/>
      </rPr>
      <t xml:space="preserve">          Розпорядження № 194 від 23.07.1984</t>
    </r>
  </si>
  <si>
    <r>
      <rPr>
        <b/>
        <sz val="11"/>
        <rFont val="Times New Roman"/>
        <family val="1"/>
      </rPr>
      <t xml:space="preserve">Черкаський </t>
    </r>
    <r>
      <rPr>
        <sz val="11"/>
        <rFont val="Times New Roman"/>
        <family val="1"/>
      </rPr>
      <t xml:space="preserve">(Смілянський, Канівський,   Чигиринський, Кам'янський,    Черкаський,  Городищенський, Корсунь-Шевченківський,    
місто Черкаси)              </t>
    </r>
  </si>
  <si>
    <t>Розпорядження № 131 від 07.04.2011, Розпорядження № 111 від 14.08.2020, Розпорядження № 66 від 11.03.2011, Розпорядження № 298 від 15.08.2007, Розпорядження № 217 від 04.08.2009, Розпорядження № 501 від 23.10.2005, Розпорядження № 331 від 10.09.2008, Розпорядження № 292 від 24.09.2010, Розпорядження № 296 А від 30.09.2010, Розпорядження № 347 від 08.08.2006, Розпорядження № 113 від 22.07.2011, Розпорядження № 358 від 23.07.2011, Розпорядження № 349 від 19.07.20118, Розпорядження № 371 від 12.09.2011, Розпорядження № 399 від 29.09.2011, Розпорядження № 330/01-02-1від 22.08.12, Розпорядження № 202 від 12.08.2013, Розпорядження № 245 від16.09.2011, Розпорядження № 149/1 від 21.07.2010, Розпорядження № 147 від 13.07.2005, Розпорядження № 152 від 24.07.2008, Розпорядження № 273 від 30.09.2003, Розпорядження № 311 від 25.09.2006, Розпорядження № 130 від 27.07.2009, Розпорядження № 681 від 03.09.2008, Розпорядження № 308 від 25.08.2005, Розпорядження № 804 від 28.09.2007, Розпорядження № 407 від 08.11.2008, Розпорядження № 178 від 17.06.2011, Розпорядження № 179 від 15.08.2005, Розпорядження № 169 від 18.09.2013, Розпорядження № 159 від 30.07.2014, Розпорядження № 160 від 30.07.2014, Розпорядження № 161 від 30.07.2014, Розпорядження № 157 від 30.08.2013, Рішення № 261 від 15.05.1996, Рішення № 06  від  04.01.2002, Рішення № 1331 від 17.10.2006, Рішення № 1332 від 17.10.2006</t>
  </si>
  <si>
    <t>Розпорядження № 236 від 26.08.2021</t>
  </si>
  <si>
    <t>Розпорядження № 267 від31.10.2018                       Розпорядження № 61 від 15.02.2011                       Розпорядження № 47 від 15.03.2011</t>
  </si>
  <si>
    <r>
      <rPr>
        <b/>
        <sz val="11"/>
        <rFont val="Times New Roman"/>
        <family val="1"/>
      </rPr>
      <t xml:space="preserve">Золотоніський
</t>
    </r>
    <r>
      <rPr>
        <sz val="11"/>
        <rFont val="Times New Roman"/>
        <family val="1"/>
      </rPr>
      <t xml:space="preserve"> (Золотоніський, Драбівський, Чорнобаївський)</t>
    </r>
  </si>
  <si>
    <r>
      <rPr>
        <b/>
        <sz val="11"/>
        <rFont val="Times New Roman"/>
        <family val="1"/>
      </rPr>
      <t xml:space="preserve">Звенигородський 
</t>
    </r>
    <r>
      <rPr>
        <sz val="11"/>
        <rFont val="Times New Roman"/>
        <family val="1"/>
      </rPr>
      <t>(Тальнівський, Шполянський, Лисянський, Катеринопільський, Звенигородський)</t>
    </r>
  </si>
  <si>
    <t>Розпорядження від 21.10.2011 № 292</t>
  </si>
  <si>
    <t>Розпорядження № 171/2011-рп від 04.09.2011,
Розпорядження № 190 від 28.09.2012,
Розпорядження № 151 від 30.09.2013,                    Розпорядження № 110 від08.04.2011,                     Розпорядження № 281 від 11.10.2006,
Розпорядження № 363 від 25.09.2007,
Розпорядження № 175 від 13.08.2008,
Розпорядження № 295 від 25.08.2009,
Розпорядження № 287 від 19.08.2010,
Розпорядження № 220 від 26.08.2011,
Розпорядження № 168 від 23.08.2018,                    Розпорядження № 130 від30.07.2019,                     Розпорядження № 194 від 25.08.2020,
Розпорядження № 374 від 29.09.2012,
Розпорядження № 192 від 05.09.2013,                      Розпорядження № 89 від 01.03.2021</t>
  </si>
  <si>
    <r>
      <rPr>
        <b/>
        <sz val="11"/>
        <rFont val="Times New Roman"/>
        <family val="1"/>
      </rPr>
      <t>Уманський</t>
    </r>
    <r>
      <rPr>
        <sz val="11"/>
        <rFont val="Times New Roman"/>
        <family val="1"/>
      </rPr>
      <t xml:space="preserve">  
(Уманський, Христинівський, Маньківський, Жашківський, Монастирищенський)</t>
    </r>
  </si>
  <si>
    <t>Розпорядження № 243 від 17.09.2001                       Розпорядження № 125 від 30.07.2019                     Розпорядження № 218 від10.08.2012                      Розпорядження № 126 від 07.08.2020
Розпорядження № 40  від 24.02.2011                       Розпорядження № 16 від 04.02.2011
Розпорядження № 176 від 31.08.2018 
Розпорядження № 160 від 14.07.2011
Розпорядження № 104 від 23.07.2001</t>
  </si>
  <si>
    <t>Дністровський (Кельменецький, Сокирянський, Хотинський)</t>
  </si>
  <si>
    <r>
      <rPr>
        <b/>
        <sz val="11"/>
        <rFont val="Times New Roman"/>
        <family val="1"/>
      </rPr>
      <t xml:space="preserve">Чернівецький </t>
    </r>
    <r>
      <rPr>
        <sz val="11"/>
        <rFont val="Times New Roman"/>
        <family val="1"/>
      </rPr>
      <t>(Герцаївський, Новоселицький)</t>
    </r>
  </si>
  <si>
    <r>
      <rPr>
        <b/>
        <sz val="11"/>
        <rFont val="Times New Roman"/>
        <family val="1"/>
      </rPr>
      <t>Дністровський</t>
    </r>
    <r>
      <rPr>
        <sz val="11"/>
        <rFont val="Times New Roman"/>
        <family val="1"/>
      </rPr>
      <t xml:space="preserve"> (Кельменецький, Сокирянський, Хотинський)</t>
    </r>
  </si>
  <si>
    <t>Рішення від 24.07.2003 № 40;                     Розпорядження від 25.11.2011 № 305-р; Рішення від 26.06.2003 № 29/06, Розпорядження від 15.11.1985 № 250</t>
  </si>
  <si>
    <t>Розпорядження від 16.09.2010 № 261; Розпорядження від 27.02.1996 № 351,  Розпорядження від 30.10.2003 № 72-8-03, Розпорядження  від 29.01.1996 
№ 29 -р</t>
  </si>
  <si>
    <r>
      <rPr>
        <b/>
        <sz val="11"/>
        <rFont val="Times New Roman"/>
        <family val="1"/>
      </rPr>
      <t>Чернівецький</t>
    </r>
    <r>
      <rPr>
        <sz val="11"/>
        <rFont val="Times New Roman"/>
        <family val="1"/>
      </rPr>
      <t xml:space="preserve"> (Глибоцький, Заставнівський, Кіцманський, Сторожинецький, Новоселицький)</t>
    </r>
  </si>
  <si>
    <r>
      <rPr>
        <b/>
        <sz val="11"/>
        <rFont val="Times New Roman"/>
        <family val="1"/>
      </rPr>
      <t xml:space="preserve">Дністровський </t>
    </r>
    <r>
      <rPr>
        <sz val="11"/>
        <rFont val="Times New Roman"/>
        <family val="1"/>
      </rPr>
      <t>(Кельменецький, Сокирянський)</t>
    </r>
  </si>
  <si>
    <t xml:space="preserve">Розпорядження від 30.09.2013 № 244, Розпорядження від 06.09.2012 № 293,  Розпорядження від 27.09.2012 №394 р Розпорядження від 08.10.2019  № 275, Розпорядження від 31.07.2015 № 201-р  Розпорядження від 29.08.2013 № 172 </t>
  </si>
  <si>
    <t>Розпорядження від 09.2012 № 364,  Розпорядження вiд 10.01.2018 № 7, Розпорядження вiд 30.08.2013 № 210, Розпорядження від 06.08.2019 №177-р Розпорядження № 254-р від 01.09.2020</t>
  </si>
  <si>
    <r>
      <rPr>
        <b/>
        <sz val="11"/>
        <rFont val="Times New Roman"/>
        <family val="1"/>
      </rPr>
      <t xml:space="preserve">Чернівецький </t>
    </r>
    <r>
      <rPr>
        <sz val="11"/>
        <rFont val="Times New Roman"/>
        <family val="1"/>
      </rPr>
      <t>(Сторожинецький)</t>
    </r>
  </si>
  <si>
    <r>
      <rPr>
        <b/>
        <sz val="11"/>
        <rFont val="Times New Roman"/>
        <family val="1"/>
      </rPr>
      <t xml:space="preserve">Вижницький </t>
    </r>
    <r>
      <rPr>
        <sz val="11"/>
        <rFont val="Times New Roman"/>
        <family val="1"/>
      </rPr>
      <t>(Вижницький, Путильський)</t>
    </r>
  </si>
  <si>
    <t xml:space="preserve">Розпорядження від 18.09.2020 № 258, Розпорядження від 20.06.2010 №95-р  </t>
  </si>
  <si>
    <r>
      <rPr>
        <b/>
        <sz val="11"/>
        <rFont val="Times New Roman"/>
        <family val="1"/>
      </rPr>
      <t xml:space="preserve">Вижницький </t>
    </r>
    <r>
      <rPr>
        <sz val="11"/>
        <rFont val="Times New Roman"/>
        <family val="1"/>
      </rPr>
      <t>(Путильський)</t>
    </r>
  </si>
  <si>
    <r>
      <rPr>
        <b/>
        <sz val="11"/>
        <rFont val="Times New Roman"/>
        <family val="1"/>
      </rPr>
      <t>Чернівецький</t>
    </r>
    <r>
      <rPr>
        <sz val="11"/>
        <rFont val="Times New Roman"/>
        <family val="1"/>
      </rPr>
      <t xml:space="preserve"> (Глибоцький, Сторожинецький, Новоселицький, 
м. Чернівці)</t>
    </r>
  </si>
  <si>
    <t>Рішення № 97 від 23.09.2021</t>
  </si>
  <si>
    <t xml:space="preserve">Розпорядження від 01.10.2012 № 405, Розпорядження від 28.08.2019 № 188-р,  Розпорядження від 16.07.2019 
№ 188-р </t>
  </si>
  <si>
    <t>Розпорядження від 16.07.08 № 245, Розпорядження від 26.09.13 № 239, Розпорядження від24.09.07 № 437</t>
  </si>
  <si>
    <t xml:space="preserve">Розпорядження від 24.09.07 № 410, Розпорядження від 01.08.11 № 348, Розпорядження від 05.09.19 № 252, Розпорядження від 05.03.19 № 63 </t>
  </si>
  <si>
    <t xml:space="preserve">Розпорядження від 19.09.16 № 635, Розпорядження від 27.09.07 № 364, Розпорядження від14.08.20 № 118, Розпорядження від 01.10.07№ 302, Розпорядження від 21.09.11№ 320     </t>
  </si>
  <si>
    <r>
      <rPr>
        <b/>
        <sz val="11"/>
        <rFont val="Times New Roman"/>
        <family val="1"/>
      </rPr>
      <t>Новгород-Сіверський</t>
    </r>
    <r>
      <rPr>
        <sz val="11"/>
        <rFont val="Times New Roman"/>
        <family val="1"/>
      </rPr>
      <t xml:space="preserve"> (Новгород-Сіверський, Семенівський)</t>
    </r>
  </si>
  <si>
    <r>
      <rPr>
        <b/>
        <sz val="11"/>
        <rFont val="Times New Roman"/>
        <family val="1"/>
      </rPr>
      <t xml:space="preserve">Чернігівський </t>
    </r>
    <r>
      <rPr>
        <sz val="11"/>
        <rFont val="Times New Roman"/>
        <family val="1"/>
      </rPr>
      <t>(Городнянський, Козелецький, Куликівський, Ріпкинський, Чернігівській)</t>
    </r>
  </si>
  <si>
    <r>
      <rPr>
        <b/>
        <sz val="11"/>
        <rFont val="Times New Roman"/>
        <family val="1"/>
      </rPr>
      <t xml:space="preserve">Корюківський </t>
    </r>
    <r>
      <rPr>
        <sz val="11"/>
        <rFont val="Times New Roman"/>
        <family val="1"/>
      </rPr>
      <t>(Корюківський, Менський, Сновський, Сосницький)</t>
    </r>
  </si>
  <si>
    <r>
      <rPr>
        <b/>
        <sz val="11"/>
        <rFont val="Times New Roman"/>
        <family val="1"/>
      </rPr>
      <t xml:space="preserve">Новгород-Сіверський </t>
    </r>
    <r>
      <rPr>
        <sz val="11"/>
        <rFont val="Times New Roman"/>
        <family val="1"/>
      </rPr>
      <t>(Новгород-Сіверський, Семенівський)</t>
    </r>
  </si>
  <si>
    <t xml:space="preserve">Розпорядження від 06.08.21 № 240 </t>
  </si>
  <si>
    <t>Розпорядження від 19.07.21 № 181</t>
  </si>
  <si>
    <t xml:space="preserve">Розпорядження від 26.11.19 № 250, Розпорядження від 13.10.08 № 373, Розпорядження від 30.09.08 № 398, Розпорядження від 03.12.13 № 367, Розпорядження від 05.12.08 № 543  </t>
  </si>
  <si>
    <t>Розпорядження від 22.08.08 № 327, Розпорядження від16.12.08 № 671, Розпорядження від 23.11.20 № 203, Розпорядження від 29.09.08 № 145</t>
  </si>
  <si>
    <t>Розпорядження від 29.09.08 № 306, Розпорядження від 13.10.08 № 301</t>
  </si>
  <si>
    <r>
      <t xml:space="preserve">Розпорядження від 05.10.10 № 390, Розпорядження від 04.10.16 № 438, Розпорядження від 23.01.18 № 26,  Розпорядження від 25.10.16 № 406,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Розпорядження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від18.10.10 № 173, Розпорядження від 26.10.16 № 185  </t>
    </r>
  </si>
  <si>
    <t>Розпорядження від 30.09.10 № 235, Розпорядження від 14.10.10 № 310</t>
  </si>
  <si>
    <r>
      <rPr>
        <b/>
        <sz val="11"/>
        <rFont val="Times New Roman"/>
        <family val="1"/>
      </rPr>
      <t xml:space="preserve">Ніжинський </t>
    </r>
    <r>
      <rPr>
        <sz val="11"/>
        <rFont val="Times New Roman"/>
        <family val="1"/>
      </rPr>
      <t>(Бахмацький, Бобровицький, Борзнянський, Ніжинський, Носівський,  м. Ніжин)</t>
    </r>
  </si>
  <si>
    <r>
      <rPr>
        <b/>
        <sz val="11"/>
        <rFont val="Times New Roman"/>
        <family val="1"/>
      </rPr>
      <t>Прилуцький</t>
    </r>
    <r>
      <rPr>
        <sz val="11"/>
        <rFont val="Times New Roman"/>
        <family val="1"/>
      </rPr>
      <t xml:space="preserve"> (Варвинський, Ічнянський, Прилуцький, Срібнянський, Талалаївський, 
 м. Прилуки)</t>
    </r>
  </si>
  <si>
    <r>
      <rPr>
        <b/>
        <sz val="11"/>
        <rFont val="Times New Roman"/>
        <family val="1"/>
      </rPr>
      <t xml:space="preserve">Новгород-Сіверський </t>
    </r>
    <r>
      <rPr>
        <sz val="11"/>
        <rFont val="Times New Roman"/>
        <family val="1"/>
      </rPr>
      <t>(Новгород-Сіверський, 
м. Новгород-Сіверський)</t>
    </r>
  </si>
  <si>
    <r>
      <rPr>
        <b/>
        <sz val="11"/>
        <rFont val="Times New Roman"/>
        <family val="1"/>
      </rPr>
      <t xml:space="preserve">Чернігівський </t>
    </r>
    <r>
      <rPr>
        <sz val="11"/>
        <rFont val="Times New Roman"/>
        <family val="1"/>
      </rPr>
      <t>(Козелецький, Куликівський, Ріпкинський, Чернігівській, 
 м. Чернігів)</t>
    </r>
  </si>
  <si>
    <t xml:space="preserve">Новгород-Сіверський </t>
  </si>
  <si>
    <t xml:space="preserve">Чернігівський </t>
  </si>
  <si>
    <r>
      <rPr>
        <b/>
        <sz val="11"/>
        <rFont val="Times New Roman"/>
        <family val="1"/>
      </rPr>
      <t xml:space="preserve">Корюківський </t>
    </r>
    <r>
      <rPr>
        <sz val="11"/>
        <rFont val="Times New Roman"/>
        <family val="1"/>
      </rPr>
      <t>(Сосницький)</t>
    </r>
  </si>
  <si>
    <t>Розпорядження від 30.09.10 № 236, Розпорядження від 28.02.11 № 52</t>
  </si>
  <si>
    <r>
      <t xml:space="preserve">Красноградський
</t>
    </r>
    <r>
      <rPr>
        <sz val="11"/>
        <rFont val="Times New Roman"/>
        <family val="1"/>
      </rPr>
      <t>(Зачепилівський,  Кегичівський, Красноградський, Сахновщинський)</t>
    </r>
  </si>
  <si>
    <r>
      <t>Чугуївський</t>
    </r>
    <r>
      <rPr>
        <sz val="11"/>
        <rFont val="Times New Roman"/>
        <family val="1"/>
      </rPr>
      <t xml:space="preserve">
(Вовчанський, Зміївський, Печенізький, Чугуївський)</t>
    </r>
  </si>
  <si>
    <r>
      <t xml:space="preserve">Богодухівський
</t>
    </r>
    <r>
      <rPr>
        <sz val="11"/>
        <rFont val="Times New Roman"/>
        <family val="1"/>
      </rPr>
      <t>(Богодухівський, Валківський, Коломацький, Краснокутський)</t>
    </r>
  </si>
  <si>
    <r>
      <t xml:space="preserve">Ізюмський
</t>
    </r>
    <r>
      <rPr>
        <sz val="11"/>
        <rFont val="Times New Roman"/>
        <family val="1"/>
      </rPr>
      <t>(Балаклійський,  Барвінківський. Борівський, Ізюмський,  м. Ізюм)</t>
    </r>
  </si>
  <si>
    <r>
      <t xml:space="preserve">Куп'янський
</t>
    </r>
    <r>
      <rPr>
        <sz val="11"/>
        <rFont val="Times New Roman"/>
        <family val="1"/>
      </rPr>
      <t>(Дворічанський, Куп'янський, Шевченківський, 
м. Куп'янське)</t>
    </r>
  </si>
  <si>
    <r>
      <t xml:space="preserve">Лозівський
</t>
    </r>
    <r>
      <rPr>
        <sz val="11"/>
        <rFont val="Times New Roman"/>
        <family val="1"/>
      </rPr>
      <t>(Близнюківський, Лозівський, Первомайський,</t>
    </r>
    <r>
      <rPr>
        <sz val="11"/>
        <color indexed="10"/>
        <rFont val="Times New Roman"/>
        <family val="1"/>
      </rPr>
      <t xml:space="preserve">  
</t>
    </r>
    <r>
      <rPr>
        <sz val="11"/>
        <rFont val="Times New Roman"/>
        <family val="1"/>
      </rPr>
      <t>м. Первомайськ, 
м. Лозове)</t>
    </r>
  </si>
  <si>
    <r>
      <t>Харківський</t>
    </r>
    <r>
      <rPr>
        <sz val="11"/>
        <rFont val="Times New Roman"/>
        <family val="1"/>
      </rPr>
      <t xml:space="preserve">
(Нововодолазький, Харківський, м. Люботин)</t>
    </r>
  </si>
  <si>
    <t xml:space="preserve">Розпорядження від 05.05.2008 № 262; Розпорядження від 16.04.2009 № 221; Розпорядження від 12.10.2017 № 360; Розпорядження від 06.10.2016 № 491 </t>
  </si>
  <si>
    <t xml:space="preserve">Розпорядження від 05.05.2008 № 262; Розпорядження від 16.04.2009 № 221 </t>
  </si>
  <si>
    <t>Розпорядження від 05.05.2008 № 262; Розпорядження від 16.04.2009 № 221</t>
  </si>
  <si>
    <t xml:space="preserve">                                                        ХАРКІВСЬКА область</t>
  </si>
  <si>
    <r>
      <t xml:space="preserve">Куп'янський
</t>
    </r>
    <r>
      <rPr>
        <sz val="11"/>
        <rFont val="Times New Roman"/>
        <family val="1"/>
      </rPr>
      <t>(Дворічанський)</t>
    </r>
  </si>
  <si>
    <t>Розпорядження від 17.09.2021 № 197; 
Розпорядження від 16.11.2021 № 237</t>
  </si>
  <si>
    <t xml:space="preserve">                        ХВОРОБИ та ФІТОНЕМАТОДИ</t>
  </si>
  <si>
    <r>
      <t xml:space="preserve">Богодухівський
</t>
    </r>
    <r>
      <rPr>
        <sz val="11"/>
        <rFont val="Times New Roman"/>
        <family val="1"/>
      </rPr>
      <t>(Богодухівський, Валківський, Золочівський, Коломацький, Краснокутський)</t>
    </r>
  </si>
  <si>
    <r>
      <t xml:space="preserve">Ізюмський
</t>
    </r>
    <r>
      <rPr>
        <sz val="11"/>
        <rFont val="Times New Roman"/>
        <family val="1"/>
      </rPr>
      <t>(Балаклійський,  Барвінківський. Борівський, Ізюмський, 
м. Ізюм)</t>
    </r>
  </si>
  <si>
    <r>
      <t xml:space="preserve">Куп'янський
</t>
    </r>
    <r>
      <rPr>
        <sz val="11"/>
        <rFont val="Times New Roman"/>
        <family val="1"/>
      </rPr>
      <t>(Великобурлуцький, Дворічанський, Куп'янський, Шевченківський, 
м. Куп'янськ)</t>
    </r>
  </si>
  <si>
    <r>
      <t xml:space="preserve">Лозівський
</t>
    </r>
    <r>
      <rPr>
        <sz val="11"/>
        <rFont val="Times New Roman"/>
        <family val="1"/>
      </rPr>
      <t>(Близнюківський, Лозівський, Первомайський, 
м. Лозове, 
м. Первомайськ)</t>
    </r>
  </si>
  <si>
    <r>
      <t>Харківський</t>
    </r>
    <r>
      <rPr>
        <sz val="11"/>
        <rFont val="Times New Roman"/>
        <family val="1"/>
      </rPr>
      <t xml:space="preserve">
(Дергачівський, Нововодолазький, Харківський, м. Харків,
 м. Люботин)</t>
    </r>
  </si>
  <si>
    <r>
      <t>Чугуївський</t>
    </r>
    <r>
      <rPr>
        <sz val="11"/>
        <rFont val="Times New Roman"/>
        <family val="1"/>
      </rPr>
      <t xml:space="preserve">
( Вовчанський, Зміївський, Печенізький, Чугуївський, м. Чугуїв)</t>
    </r>
  </si>
  <si>
    <t xml:space="preserve">Розпорядження від 05.05.2008 № 262; Розпорядження від 16.04.2009 № 221; Розпорядження від 11.11.2009 № 313 </t>
  </si>
  <si>
    <t xml:space="preserve">Розпорядження від 05.05.2008 № 262; Розпорядження від 16.04.2009 № 221; Розпорядження від 17.11.2009 № 340 </t>
  </si>
  <si>
    <t xml:space="preserve">Розпорядження від 05.05.2008 № 262; Розпорядження від 16.04.2009 № 221;  Розпорядження від 27.10.2009 № 514 </t>
  </si>
  <si>
    <t xml:space="preserve">Розпорядження від 08.07.2002 №179 </t>
  </si>
  <si>
    <r>
      <t xml:space="preserve">Ізюмський
</t>
    </r>
    <r>
      <rPr>
        <sz val="11"/>
        <rFont val="Times New Roman"/>
        <family val="1"/>
      </rPr>
      <t>(Барвінківський, 
м. Барвінкове)</t>
    </r>
  </si>
  <si>
    <r>
      <t xml:space="preserve">Ізюмський
</t>
    </r>
    <r>
      <rPr>
        <sz val="11"/>
        <rFont val="Times New Roman"/>
        <family val="1"/>
      </rPr>
      <t>(Балаклійський,  Барвінківський. Борівський, Ізюмський)</t>
    </r>
  </si>
  <si>
    <r>
      <t xml:space="preserve">Куп'янський
</t>
    </r>
    <r>
      <rPr>
        <sz val="11"/>
        <rFont val="Times New Roman"/>
        <family val="1"/>
      </rPr>
      <t>(Великобурлуцький, Дворічанський, Куп'янський, Шевченківський)</t>
    </r>
  </si>
  <si>
    <r>
      <t xml:space="preserve">Лозівський
</t>
    </r>
    <r>
      <rPr>
        <sz val="11"/>
        <rFont val="Times New Roman"/>
        <family val="1"/>
      </rPr>
      <t>(Близнюківський, Лозівський, Первомайський)</t>
    </r>
  </si>
  <si>
    <r>
      <t>Чугуївський</t>
    </r>
    <r>
      <rPr>
        <sz val="11"/>
        <rFont val="Times New Roman"/>
        <family val="1"/>
      </rPr>
      <t xml:space="preserve">
( Вовчанський, Зміївський, Печенізький, Чугуївський)</t>
    </r>
  </si>
  <si>
    <t xml:space="preserve">Розпорядження від 05.05.2008 № 262; Рзпорядження від 16.04.2009 № 221 </t>
  </si>
  <si>
    <r>
      <t>Харківський</t>
    </r>
    <r>
      <rPr>
        <sz val="11"/>
        <rFont val="Times New Roman"/>
        <family val="1"/>
      </rPr>
      <t xml:space="preserve">
(Дергачівський, Нововодолазький, Харківський,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м. Харків, 
м. Люботин)</t>
    </r>
  </si>
  <si>
    <t>Розпорядження від 07.11.2006 №738-р, Розпорядження від 25.09.2017 №310-р</t>
  </si>
  <si>
    <t>Розпорядження від 14.10.2006 №435-р, Розпорядження від 15.08.2018 №161-р</t>
  </si>
  <si>
    <r>
      <t xml:space="preserve">Баштанський </t>
    </r>
    <r>
      <rPr>
        <sz val="11"/>
        <rFont val="Times New Roman"/>
        <family val="1"/>
      </rPr>
      <t>(Новобузький)</t>
    </r>
  </si>
  <si>
    <r>
      <t xml:space="preserve">Вознесенський </t>
    </r>
    <r>
      <rPr>
        <sz val="11"/>
        <rFont val="Times New Roman"/>
        <family val="1"/>
      </rPr>
      <t>(Веселинівський, Вознесенський)</t>
    </r>
  </si>
  <si>
    <r>
      <t xml:space="preserve">Миколаївський </t>
    </r>
    <r>
      <rPr>
        <sz val="11"/>
        <rFont val="Times New Roman"/>
        <family val="1"/>
      </rPr>
      <t>(Березанський, Вітовський)</t>
    </r>
  </si>
  <si>
    <r>
      <t xml:space="preserve">Первомайський </t>
    </r>
    <r>
      <rPr>
        <sz val="11"/>
        <rFont val="Times New Roman"/>
        <family val="1"/>
      </rPr>
      <t>(Арбузинський, Врадіївський, Кривоозерський)</t>
    </r>
  </si>
  <si>
    <t>Розпорядження від 03.09.2020 № 199, Розпорядження від 14.07.2006 №311-р</t>
  </si>
  <si>
    <t>Розпорядження від 04.09.2019 № 152, Розпорядження від 16.08.2019 № 144, Розпорядження від 06.08.2007 №398-р, Розпорядження від 03.09.2019 №123-р</t>
  </si>
  <si>
    <t>Розпорядження від 27.08.2021 № 245-р, Розпорядження від 16.09.2021 
№ 272-р, Розпорядження від 16.09.2021 № 273-р</t>
  </si>
  <si>
    <t>Розпорядження від 21.09.2021 
№ 199-р</t>
  </si>
  <si>
    <t xml:space="preserve">Баштанський </t>
  </si>
  <si>
    <t xml:space="preserve">Розпорядження від 17.08.2018 №188, Розпорядження від 16.09.2019 №139-р, Розпорядження від 19.09.2019 №141-р, Розпорядження від 19.09.2019 №142-р  Розпорядженя від 18.09.2020 №151-р, Розпорядження від 16.09.2019 №179-р </t>
  </si>
  <si>
    <r>
      <t xml:space="preserve">Первомайський </t>
    </r>
    <r>
      <rPr>
        <sz val="11"/>
        <rFont val="Times New Roman"/>
        <family val="1"/>
      </rPr>
      <t>(Арбузинський, Врадіївський, Первомайський)</t>
    </r>
  </si>
  <si>
    <t>Розпорядження від 28.08.2021 
№  213-р</t>
  </si>
  <si>
    <t>Розпорядження від 09.09.2021 
№ 191-р, Розпорядження від 21.09.2021 № 201-р/а</t>
  </si>
  <si>
    <t xml:space="preserve">Вознесенський </t>
  </si>
  <si>
    <r>
      <t xml:space="preserve">Миколаївський </t>
    </r>
    <r>
      <rPr>
        <sz val="11"/>
        <rFont val="Times New Roman"/>
        <family val="1"/>
      </rPr>
      <t>(Березанський, Миколаївський, Очаківський)</t>
    </r>
  </si>
  <si>
    <t>Розпорядження від 13.08.2021 
№ 207-р</t>
  </si>
  <si>
    <t>Розпорядження від 20.09.2021 
№ 113-р</t>
  </si>
  <si>
    <t>Розпорядження від 13.09.2021 
№ 264-р</t>
  </si>
  <si>
    <t>Розпорядження від 21.09.2021 
№ 200-р</t>
  </si>
  <si>
    <t xml:space="preserve">Розпорядження від 09.09.2014 № 288, Розпорядження від 03.10.2014 № 160   </t>
  </si>
  <si>
    <r>
      <rPr>
        <b/>
        <sz val="11"/>
        <rFont val="Times New Roman"/>
        <family val="1"/>
      </rPr>
      <t>Баштанський</t>
    </r>
    <r>
      <rPr>
        <sz val="11"/>
        <rFont val="Times New Roman"/>
        <family val="1"/>
      </rPr>
      <t xml:space="preserve"> (Баштанський, Березнегуватський, Казанківський, Новобузький, Снігурівський)</t>
    </r>
  </si>
  <si>
    <r>
      <rPr>
        <b/>
        <sz val="11"/>
        <rFont val="Times New Roman"/>
        <family val="1"/>
      </rPr>
      <t xml:space="preserve">Вознесенський </t>
    </r>
    <r>
      <rPr>
        <sz val="11"/>
        <rFont val="Times New Roman"/>
        <family val="1"/>
      </rPr>
      <t>(Братський, Веселинівський, Вознесенський, Доманівський, Єланецький)</t>
    </r>
  </si>
  <si>
    <r>
      <rPr>
        <b/>
        <sz val="11"/>
        <rFont val="Times New Roman"/>
        <family val="1"/>
      </rPr>
      <t xml:space="preserve">Первомайський </t>
    </r>
    <r>
      <rPr>
        <sz val="11"/>
        <rFont val="Times New Roman"/>
        <family val="1"/>
      </rPr>
      <t>(Арбузинський, Врадіївський, Кривоозерський, Первомайський)</t>
    </r>
  </si>
  <si>
    <r>
      <rPr>
        <b/>
        <sz val="11"/>
        <rFont val="Times New Roman"/>
        <family val="1"/>
      </rPr>
      <t xml:space="preserve">Миколаївський </t>
    </r>
    <r>
      <rPr>
        <sz val="11"/>
        <rFont val="Times New Roman"/>
        <family val="1"/>
      </rPr>
      <t>(Березанський, Вітовський, Миколаївський, Новоодеський, Очаківський, 
м. Миколаїв)</t>
    </r>
  </si>
  <si>
    <t>Розпорядження від 27.08.2021 
№ 246-р</t>
  </si>
  <si>
    <t xml:space="preserve">Розпорядження від 08.10.2002 № 464-р, Розпорядження від 17.11.2005 № 716-р, Розпорядження від 23.10.2006 № 605-р,  Розпорядження від 28.07.2008 № 351-р, Розпорядження від 28.09.2009 № 565-р, Розпорядження від 22.09.2009 № 546-р  Розпорядження від 24.09.2020 № 218-р, Розпорядження від 15.10.1991 № 201,    Розпорядження від 28.09.2001 № 1-255,  Розпорядження від 08.10.2003 № 432,  Розпорядження від 15.10.2004 № 749,  Розпорядження від 31.10.2005 № 664,  Розпорядження від 18.08.2008 № 479,  Розпорядження від 23.06.2009 № 414,  Розпорядження від 16.09.2009 № 565, Розпорядження від 12.09.2002 № 409-р,  Розпорядження від 10.09.2009 № 548-р, Розпорядження від 12.09.2019 № 180-р, Розпорядження від 01.09.2011 № 447-р, Розпорядження від 18.09.2007 № 576-р, Розпорядження від 05.08.2008 № 379-р,  Розпорядження від 27.07.2009 № 321-р </t>
  </si>
  <si>
    <t xml:space="preserve">Розпорядження від 23.09.2011 № 333-р, Розпорядження від 11.09.2002 № 456-р,   Розпорядження від 11.12.2002 № 665-р, Розпорядження від 20.04.2004 № 302-р,  Розпорядження від 18.10.2004 № 608,  Розпорядження від 16.10.2006 № 385-р, Розпорядження від 01.08.2008 № 310-р, Розпорядження від 30.07.2009 № 313-р, Розпорядження від 06.09.2002 № 175-р,  Розпорядження від 04.11.2002 № 409-р, Розпорядження від 10.10.2003 № 542-р, Розпорядження від 07.10.2004 № 494-р,  Розпорядження від 14.10.2005 № 410-р, Розпорядження від 17.10.2007 № 458-р, Розпорядження від 18.09.2006 № 404-р, Розпорядження від 14.07.2009 № 273-р, Розпорядження від 20.11.1990 № 144, Розпорядження від 22.11.1996 № 251, Розпорядження від 23.10.2001 № 236, Розпорядження від 04.11.2002 № 368,   Розпорядження від 02.10.2003 № 517, Розпорядження від 16.09.2009 № 366, Розпорядження від 08.07.2009 № 263-р, Розпорядження від 14.09.2009 № 354-р, Розпорядження від 17.09.2009 № 360-р  Розпорядження від 28.09.2020 № 195-р  </t>
  </si>
  <si>
    <t xml:space="preserve">Розпорядження від 28.08.2003 № 812, Розпорядження від 15.07.2009 № 719, Розпорядження від 15.07.2009 № 718, Розпорядження від 14.08.2019 № 164, Розпорядження від 10.12.1999 № 535-р, Розпорядження від 17.07.2003 № 324,  Розпорядження від 06.09.2004 № 407-р,  Розпорядження від 10.09.2008 № 684-р, Розпорядження від 23.09.2009 № 677-р,  Розпорядження від 23.09.2009 № 676-р, Розпорядження від 12.09.2011 № 403-р, Розпорядження від 04.10.2002 № 623-р,  Розпорядження від 22.10.2004 № 922-р, Розпорядження від 09.11.2005 № 756-р, Розпорядження від 04.08.2006 № 528-р,  Розпорядження від 19.10.2006 № 686-р,  Розпорядження від 11.10.2007 № 821-р, Розпорядження від 10.08.2009 № 589-р, Розпорядження від 25.08.2009 № 604-р,  Розпорядження від 25.08.2009 № 603-р, Розпорядження від 25.08.2009 № 602-р, Розпорядження від 13.07.2010 № 455-р, Розпорядження від 13.07.2010 № 454-р,  Розпорядження від 13.07.2010 № 453-р, Розпорядження від 13.10.2011 № 318, Розпорядження від 24.10.2008 № 426-р, Розпорядження від 01.07.2010 № 205-р   </t>
  </si>
  <si>
    <t xml:space="preserve">Розпорядження від 29.07.2011 № 259, Розпорядження від 18.10.2011 № 396-р, 
Розпорядження від 12.12.2011 №390, Розпорядження від 18.10.1990 № 219,  Розпорядження від 24.10.1990 № 474,  Розпорядження від 11.11.1996 № 338,  Розпорядження від 28.12.1999 № 254,  Розпорядження від 13.11.2001 №223-р,  Розпорядження від 05.11.2002 №309-р, Розпорядження від 22.10.2003 №328-р,  Розпорядження від 24.10.2005 №315-р,   Розпорядження від 02.10.2007 №392-р,  Розпорядження від 25.07.2008 №253-р, Розпорядження  від 24.06.2009 №189-р </t>
  </si>
  <si>
    <t xml:space="preserve">Розпорядження від 25.06.2009 №427-р, Розпорядження від 24.06.2009 №441-р </t>
  </si>
  <si>
    <t>Розпорядження від 01.08.2008 №312-р</t>
  </si>
  <si>
    <r>
      <rPr>
        <b/>
        <sz val="11"/>
        <rFont val="Times New Roman"/>
        <family val="1"/>
      </rPr>
      <t>Баштанський</t>
    </r>
    <r>
      <rPr>
        <sz val="11"/>
        <rFont val="Times New Roman"/>
        <family val="1"/>
      </rPr>
      <t xml:space="preserve"> (Баштанський, Новобузький)</t>
    </r>
  </si>
  <si>
    <r>
      <rPr>
        <b/>
        <sz val="11"/>
        <rFont val="Times New Roman"/>
        <family val="1"/>
      </rPr>
      <t xml:space="preserve">Вознесенський </t>
    </r>
    <r>
      <rPr>
        <sz val="11"/>
        <rFont val="Times New Roman"/>
        <family val="1"/>
      </rPr>
      <t>(Веселинівський)</t>
    </r>
  </si>
  <si>
    <r>
      <rPr>
        <b/>
        <sz val="11"/>
        <rFont val="Times New Roman"/>
        <family val="1"/>
      </rPr>
      <t xml:space="preserve">Миколаївський </t>
    </r>
    <r>
      <rPr>
        <sz val="11"/>
        <rFont val="Times New Roman"/>
        <family val="1"/>
      </rPr>
      <t>(Вітовський, Очаківський)</t>
    </r>
  </si>
  <si>
    <r>
      <rPr>
        <b/>
        <sz val="11"/>
        <rFont val="Times New Roman"/>
        <family val="1"/>
      </rPr>
      <t xml:space="preserve">Первомайський </t>
    </r>
    <r>
      <rPr>
        <sz val="11"/>
        <rFont val="Times New Roman"/>
        <family val="1"/>
      </rPr>
      <t>(Арбузинський, Врадіївський)</t>
    </r>
  </si>
  <si>
    <t>Розпорядження від 10.09.2008 №684-р, Розпорядження від 03.10.2008 № 387,  Розпорядження від 19.08.2010 № 102</t>
  </si>
  <si>
    <t xml:space="preserve">Розпорядження від 30.09.2020 № 176,  Розпорядження від 30.09.2020 № 177, Розпорядження від 31.07.2008 №346-р,   Розпорядження від 23.08.2008 №389-р </t>
  </si>
  <si>
    <t xml:space="preserve">                                                       МИКОЛАЇВСЬКА область</t>
  </si>
  <si>
    <t xml:space="preserve">Розпорядження від 17.07.2021 
№ 207-р </t>
  </si>
  <si>
    <r>
      <rPr>
        <b/>
        <sz val="11"/>
        <rFont val="Times New Roman"/>
        <family val="1"/>
      </rPr>
      <t>Баштанський</t>
    </r>
    <r>
      <rPr>
        <sz val="11"/>
        <rFont val="Times New Roman"/>
        <family val="1"/>
      </rPr>
      <t xml:space="preserve"> </t>
    </r>
  </si>
  <si>
    <t>Розпорядження від 08.09.2021 
№ 229-р</t>
  </si>
  <si>
    <r>
      <rPr>
        <b/>
        <sz val="11"/>
        <rFont val="Times New Roman"/>
        <family val="1"/>
      </rPr>
      <t>Миколаївський</t>
    </r>
    <r>
      <rPr>
        <sz val="11"/>
        <rFont val="Times New Roman"/>
        <family val="1"/>
      </rPr>
      <t xml:space="preserve">
 (м. Миколаїв)</t>
    </r>
  </si>
  <si>
    <t xml:space="preserve">Генічеський </t>
  </si>
  <si>
    <r>
      <rPr>
        <b/>
        <sz val="11"/>
        <rFont val="Times New Roman"/>
        <family val="1"/>
      </rPr>
      <t>Бериславський</t>
    </r>
    <r>
      <rPr>
        <sz val="11"/>
        <rFont val="Times New Roman"/>
        <family val="1"/>
      </rPr>
      <t xml:space="preserve">      (Високопільський, Нововоронцовський)</t>
    </r>
  </si>
  <si>
    <r>
      <rPr>
        <b/>
        <sz val="11"/>
        <rFont val="Times New Roman"/>
        <family val="1"/>
      </rPr>
      <t>Каховський</t>
    </r>
    <r>
      <rPr>
        <sz val="11"/>
        <rFont val="Times New Roman"/>
        <family val="1"/>
      </rPr>
      <t xml:space="preserve"> (Великолепетиський, Горностаївський, Чаплинський, 
м. Н.Каховка)</t>
    </r>
  </si>
  <si>
    <r>
      <rPr>
        <b/>
        <sz val="11"/>
        <rFont val="Times New Roman"/>
        <family val="1"/>
      </rPr>
      <t>Скадовський</t>
    </r>
    <r>
      <rPr>
        <sz val="11"/>
        <rFont val="Times New Roman"/>
        <family val="1"/>
      </rPr>
      <t xml:space="preserve"> (Голопристанський, Каланчацький)</t>
    </r>
  </si>
  <si>
    <r>
      <rPr>
        <b/>
        <sz val="11"/>
        <rFont val="Times New Roman"/>
        <family val="1"/>
      </rPr>
      <t xml:space="preserve">Херсонський </t>
    </r>
    <r>
      <rPr>
        <sz val="11"/>
        <rFont val="Times New Roman"/>
        <family val="1"/>
      </rPr>
      <t>(Білозерський, Олешківський, 
 м. Херсон)</t>
    </r>
  </si>
  <si>
    <t>Розпорядження від 20.08.2021 № 275, Розпорядження від 23.12.2021 № 375</t>
  </si>
  <si>
    <t>Розпорядження від 22.12.2021 № 541</t>
  </si>
  <si>
    <t>Розпорядження від 28.08.2021 № 106, Розпорядження від 07.09.2021 № 137, Розпорядження від 15.09.2021 № 147</t>
  </si>
  <si>
    <t>Розпорядження від 14.08.2006 № 667, Розпорядження від 03.08.06 № 334-р</t>
  </si>
  <si>
    <t xml:space="preserve">Розпорядження від 10.09.2021 № 272, Розпорядження від 20.12.2021 № 351
</t>
  </si>
  <si>
    <t xml:space="preserve">Розпорядження від 20.08.2021 № 102,
Розпорядження від 06.12.2021 № 201 </t>
  </si>
  <si>
    <r>
      <rPr>
        <b/>
        <sz val="11"/>
        <rFont val="Times New Roman"/>
        <family val="1"/>
      </rPr>
      <t>Бериславський</t>
    </r>
    <r>
      <rPr>
        <sz val="11"/>
        <rFont val="Times New Roman"/>
        <family val="1"/>
      </rPr>
      <t xml:space="preserve">      </t>
    </r>
  </si>
  <si>
    <r>
      <t xml:space="preserve">Генічеський  </t>
    </r>
    <r>
      <rPr>
        <sz val="11"/>
        <rFont val="Times New Roman"/>
        <family val="1"/>
      </rPr>
      <t>(Новотроїцький)</t>
    </r>
  </si>
  <si>
    <r>
      <rPr>
        <b/>
        <sz val="11"/>
        <rFont val="Times New Roman"/>
        <family val="1"/>
      </rPr>
      <t>Каховський</t>
    </r>
    <r>
      <rPr>
        <sz val="11"/>
        <rFont val="Times New Roman"/>
        <family val="1"/>
      </rPr>
      <t xml:space="preserve"> (Великолепетиський, Чаплинський,             
м. Н.Каховка)</t>
    </r>
  </si>
  <si>
    <r>
      <rPr>
        <b/>
        <sz val="11"/>
        <rFont val="Times New Roman"/>
        <family val="1"/>
      </rPr>
      <t xml:space="preserve">Херсонський                   </t>
    </r>
    <r>
      <rPr>
        <sz val="11"/>
        <rFont val="Times New Roman"/>
        <family val="1"/>
      </rPr>
      <t>( Олешківський,            
м. Херсон)</t>
    </r>
  </si>
  <si>
    <t>Розпорядження від 23.12.2021 № 375</t>
  </si>
  <si>
    <t>Розпорядження від 15.09.2021 № 147</t>
  </si>
  <si>
    <t>Розпорядження від 20.12.2021 № 351</t>
  </si>
  <si>
    <t>Розпорядження від 06.12.2021 № 201</t>
  </si>
  <si>
    <t>Розпорядження від 08.09.2003 № 368-р,  Розпорядження від 08.09.2003 № 568, Розпорядження від 06.11.2012 № 703, Розпорядження від 02.10.2017 № 346</t>
  </si>
  <si>
    <r>
      <rPr>
        <b/>
        <sz val="11"/>
        <rFont val="Times New Roman"/>
        <family val="1"/>
      </rPr>
      <t xml:space="preserve">Каховський                     </t>
    </r>
    <r>
      <rPr>
        <sz val="11"/>
        <rFont val="Times New Roman"/>
        <family val="1"/>
      </rPr>
      <t>(м.Н. Каховка)</t>
    </r>
  </si>
  <si>
    <r>
      <rPr>
        <b/>
        <sz val="11"/>
        <rFont val="Times New Roman"/>
        <family val="1"/>
      </rPr>
      <t xml:space="preserve">Херсонський </t>
    </r>
    <r>
      <rPr>
        <sz val="11"/>
        <rFont val="Times New Roman"/>
        <family val="1"/>
      </rPr>
      <t>(Білозерський)</t>
    </r>
  </si>
  <si>
    <t>Розпорядження від 26.10.2020 № 814</t>
  </si>
  <si>
    <r>
      <rPr>
        <b/>
        <sz val="12"/>
        <rFont val="Times New Roman"/>
        <family val="1"/>
      </rPr>
      <t xml:space="preserve">Херсонський </t>
    </r>
    <r>
      <rPr>
        <sz val="12"/>
        <rFont val="Times New Roman"/>
        <family val="1"/>
      </rPr>
      <t>(Білозерський)</t>
    </r>
  </si>
  <si>
    <r>
      <rPr>
        <b/>
        <sz val="11"/>
        <rFont val="Times New Roman"/>
        <family val="1"/>
      </rPr>
      <t>Бериславський</t>
    </r>
    <r>
      <rPr>
        <sz val="11"/>
        <rFont val="Times New Roman"/>
        <family val="1"/>
      </rPr>
      <t xml:space="preserve">      (Великоолександрівський)</t>
    </r>
  </si>
  <si>
    <r>
      <rPr>
        <b/>
        <sz val="11"/>
        <rFont val="Times New Roman"/>
        <family val="1"/>
      </rPr>
      <t>Каховський</t>
    </r>
    <r>
      <rPr>
        <sz val="11"/>
        <rFont val="Times New Roman"/>
        <family val="1"/>
      </rPr>
      <t xml:space="preserve"> (Чаплинський)</t>
    </r>
  </si>
  <si>
    <t>Розпорядження від 07.09.2021 № 138, Розпорядження від 15.09.2021 № 147</t>
  </si>
  <si>
    <r>
      <rPr>
        <b/>
        <sz val="11"/>
        <rFont val="Times New Roman"/>
        <family val="1"/>
      </rPr>
      <t>Бериславський</t>
    </r>
    <r>
      <rPr>
        <sz val="11"/>
        <rFont val="Times New Roman"/>
        <family val="1"/>
      </rPr>
      <t xml:space="preserve">      (Великоолександрівський,Високопільський, Нововоронцовський)</t>
    </r>
  </si>
  <si>
    <r>
      <t xml:space="preserve">Генічеський </t>
    </r>
    <r>
      <rPr>
        <sz val="11"/>
        <rFont val="Times New Roman"/>
        <family val="1"/>
      </rPr>
      <t>(Іванівський Нижньосірогозький, Новотроїцький)</t>
    </r>
  </si>
  <si>
    <r>
      <rPr>
        <b/>
        <sz val="11"/>
        <rFont val="Times New Roman"/>
        <family val="1"/>
      </rPr>
      <t xml:space="preserve">Херсонський </t>
    </r>
    <r>
      <rPr>
        <sz val="11"/>
        <rFont val="Times New Roman"/>
        <family val="1"/>
      </rPr>
      <t>(Білозерський, Олешківський, 
м. Херсон)</t>
    </r>
  </si>
  <si>
    <t xml:space="preserve">Розпорядження від 13.09.11 № 485
Розпорядження від 20.11.13 № 346
Розпорядження від 15.10.10 № 488
19.09.11 № 470
12.11.13 № 440
18.09.15 № 335
14.10.13 № 379
21.10.10 №360-р
</t>
  </si>
  <si>
    <r>
      <rPr>
        <b/>
        <sz val="11"/>
        <rFont val="Times New Roman"/>
        <family val="1"/>
      </rPr>
      <t>Каховський</t>
    </r>
    <r>
      <rPr>
        <sz val="11"/>
        <rFont val="Times New Roman"/>
        <family val="1"/>
      </rPr>
      <t xml:space="preserve"> (Великолепетиський, Верхньорогачицький, Горностаївський, Чаплинський, 
м. Каховка, 
м. Н.Каховка)</t>
    </r>
  </si>
  <si>
    <t xml:space="preserve">Розпорядження від 23.10.01 № 357
Розпорядження від 24.09.07 № 1117
Розпорядження від 05.10.01 № 510
Розпорядження від 29.10.01 № 426
Розпорядження від 17.10.01 № 511
Розпорядження від 08.10.01 № 264 -р
Розпорядження від 09.10.01 № 416
Розпорядження від 20.07.09 № 249
Розпорядження від 21.07.10 № 268
Розпорядження від 10.08. 10 № 319
Розпорядження від 19.07.12 № 151-р
Розпорядження від 09.10.07 № 463-р
</t>
  </si>
  <si>
    <r>
      <rPr>
        <b/>
        <sz val="11"/>
        <rFont val="Times New Roman"/>
        <family val="1"/>
      </rPr>
      <t>Бериславський</t>
    </r>
    <r>
      <rPr>
        <sz val="11"/>
        <rFont val="Times New Roman"/>
        <family val="1"/>
      </rPr>
      <t xml:space="preserve">      (Великоолександрівський,            Високопільський)</t>
    </r>
  </si>
  <si>
    <r>
      <rPr>
        <b/>
        <sz val="11"/>
        <rFont val="Times New Roman"/>
        <family val="1"/>
      </rPr>
      <t>Каховський</t>
    </r>
    <r>
      <rPr>
        <sz val="11"/>
        <rFont val="Times New Roman"/>
        <family val="1"/>
      </rPr>
      <t xml:space="preserve"> 
(Горностаївський, Чаплинський)</t>
    </r>
  </si>
  <si>
    <r>
      <rPr>
        <b/>
        <sz val="11"/>
        <rFont val="Times New Roman"/>
        <family val="1"/>
      </rPr>
      <t>Скадовський</t>
    </r>
    <r>
      <rPr>
        <sz val="11"/>
        <rFont val="Times New Roman"/>
        <family val="1"/>
      </rPr>
      <t xml:space="preserve"> (Каланчацький)</t>
    </r>
  </si>
  <si>
    <r>
      <rPr>
        <b/>
        <sz val="11"/>
        <rFont val="Times New Roman"/>
        <family val="1"/>
      </rPr>
      <t xml:space="preserve">Херсонський </t>
    </r>
    <r>
      <rPr>
        <sz val="11"/>
        <rFont val="Times New Roman"/>
        <family val="1"/>
      </rPr>
      <t>(Олешківський)</t>
    </r>
  </si>
  <si>
    <t xml:space="preserve">Розпорядження від 16.07.2007 № 271
Розпорядження від 24.09.2007 № 1117
Розпорядження від 23.10.2007 № 744
</t>
  </si>
  <si>
    <t xml:space="preserve">Розпорядження від 14.10.2013 № 380
Розпорядження від 27.09.2011№ 407
Розпорядження від 19.09.2011 № 169
Розпорядження від 05.10.2015 № 174
Розпорядження від 25.09.2015 № 340
</t>
  </si>
  <si>
    <r>
      <rPr>
        <b/>
        <sz val="11"/>
        <rFont val="Times New Roman"/>
        <family val="1"/>
      </rPr>
      <t xml:space="preserve">Бериславський </t>
    </r>
    <r>
      <rPr>
        <sz val="11"/>
        <rFont val="Times New Roman"/>
        <family val="1"/>
      </rPr>
      <t>(Великоолександрівський)</t>
    </r>
  </si>
  <si>
    <r>
      <rPr>
        <b/>
        <sz val="11"/>
        <rFont val="Times New Roman"/>
        <family val="1"/>
      </rPr>
      <t>Каховський</t>
    </r>
    <r>
      <rPr>
        <sz val="11"/>
        <rFont val="Times New Roman"/>
        <family val="1"/>
      </rPr>
      <t xml:space="preserve"> (Великолепетиський, Верхньорогачицький, Горностаївський, Чаплинський, 
м.Каховка)</t>
    </r>
  </si>
  <si>
    <r>
      <rPr>
        <b/>
        <sz val="11"/>
        <rFont val="Times New Roman"/>
        <family val="1"/>
      </rPr>
      <t xml:space="preserve">Херсонський </t>
    </r>
    <r>
      <rPr>
        <sz val="11"/>
        <rFont val="Times New Roman"/>
        <family val="1"/>
      </rPr>
      <t>(Білозерський, Олешківський,  
м. Херсон)</t>
    </r>
  </si>
  <si>
    <t xml:space="preserve">Розпорядження від 23.10.2007 № 744
Розпорядження від 24.09.2007 № 1117
Розпорядження від 16.07.2007 № 271      Розпорядження від 19.07.2012 №151-р
</t>
  </si>
  <si>
    <t xml:space="preserve">Розпорядження від 16.05.2016 № 189
Розпорядження від 24.09.2020 № 196
Розпорядження від 17.05.2016 № 100
Розпорядження від 25.09.2015 № 340
</t>
  </si>
  <si>
    <r>
      <rPr>
        <b/>
        <sz val="11"/>
        <rFont val="Times New Roman"/>
        <family val="1"/>
      </rPr>
      <t>Каховський</t>
    </r>
    <r>
      <rPr>
        <sz val="11"/>
        <rFont val="Times New Roman"/>
        <family val="1"/>
      </rPr>
      <t xml:space="preserve">                     ( м. Н.Каховка)</t>
    </r>
  </si>
  <si>
    <r>
      <rPr>
        <b/>
        <sz val="11"/>
        <rFont val="Times New Roman"/>
        <family val="1"/>
      </rPr>
      <t>Скадовський</t>
    </r>
    <r>
      <rPr>
        <sz val="11"/>
        <rFont val="Times New Roman"/>
        <family val="1"/>
      </rPr>
      <t xml:space="preserve"> (Голопристанський)</t>
    </r>
  </si>
  <si>
    <r>
      <rPr>
        <b/>
        <sz val="11"/>
        <rFont val="Times New Roman"/>
        <family val="1"/>
      </rPr>
      <t xml:space="preserve">Херсонський                   </t>
    </r>
    <r>
      <rPr>
        <sz val="11"/>
        <rFont val="Times New Roman"/>
        <family val="1"/>
      </rPr>
      <t>(Олешківський,            
м. Херсон)</t>
    </r>
  </si>
  <si>
    <t xml:space="preserve">Розпорядження від 23.10.2007 № 744
Розпорядження від 24.09.2007 № 1117
</t>
  </si>
  <si>
    <t>Розпорядження від 29.11.2021 № 211</t>
  </si>
  <si>
    <t>Маріупольський (Мангушський, м.Маріуполь)</t>
  </si>
  <si>
    <t xml:space="preserve">Розпорядження від 14.09.2021 № 189 </t>
  </si>
  <si>
    <t xml:space="preserve">Розпорядження від 13.09.2021 № 347 </t>
  </si>
  <si>
    <t>Розпорядження  від 10.09.2021 № 162</t>
  </si>
  <si>
    <t xml:space="preserve">Розпорядження від 10.09.2021 № 267 </t>
  </si>
  <si>
    <t>Розпорядження від 27.09.2021 № 283, Розпорядження від 27.09.2021 № 295</t>
  </si>
  <si>
    <t xml:space="preserve">Розпорядження від 09.09.2021 № 279 </t>
  </si>
  <si>
    <t>Розпорядження від 06.11.2013 № 420, Рішення від 03.10.2018 № 68, Розпорядження  від 20.09.2010 № 540, Розпорядження від 06.08.2020 № 356</t>
  </si>
  <si>
    <r>
      <rPr>
        <b/>
        <sz val="11"/>
        <rFont val="Times New Roman"/>
        <family val="1"/>
      </rPr>
      <t xml:space="preserve">Волноваський </t>
    </r>
    <r>
      <rPr>
        <sz val="11"/>
        <rFont val="Times New Roman"/>
        <family val="1"/>
      </rPr>
      <t>(Волноваський, Великоновоселківський, м. Вугледар)</t>
    </r>
  </si>
  <si>
    <r>
      <rPr>
        <b/>
        <sz val="11"/>
        <rFont val="Times New Roman"/>
        <family val="1"/>
      </rPr>
      <t xml:space="preserve">Маріупольський </t>
    </r>
    <r>
      <rPr>
        <sz val="11"/>
        <rFont val="Times New Roman"/>
        <family val="1"/>
      </rPr>
      <t>(Мангушський, Нікольський, 
м. Маріуполь)</t>
    </r>
  </si>
  <si>
    <r>
      <rPr>
        <b/>
        <sz val="11"/>
        <rFont val="Times New Roman"/>
        <family val="1"/>
      </rPr>
      <t xml:space="preserve">Краматорський </t>
    </r>
    <r>
      <rPr>
        <sz val="11"/>
        <rFont val="Times New Roman"/>
        <family val="1"/>
      </rPr>
      <t xml:space="preserve">(Костянтинівський, Слов'янський, Олександрівський, Лиманський, 
м. Краматорськ, 
м. Костянтинівка, 
м. Дружківка,
 м. Слов'янськ) </t>
    </r>
  </si>
  <si>
    <r>
      <rPr>
        <b/>
        <sz val="11"/>
        <rFont val="Times New Roman"/>
        <family val="1"/>
      </rPr>
      <t xml:space="preserve">Покровський </t>
    </r>
    <r>
      <rPr>
        <sz val="11"/>
        <rFont val="Times New Roman"/>
        <family val="1"/>
      </rPr>
      <t>(Покровський, Добропільський, Маріїнський, Ясинуватський, 
м. Покровськ, 
м. Добропілля, 
м. Авдіївка, 
м. Мирноград, 
м. Новогродівка, 
м. Селидове)</t>
    </r>
  </si>
  <si>
    <r>
      <rPr>
        <b/>
        <sz val="11"/>
        <rFont val="Times New Roman"/>
        <family val="1"/>
      </rPr>
      <t xml:space="preserve">Бахмутський </t>
    </r>
    <r>
      <rPr>
        <sz val="11"/>
        <rFont val="Times New Roman"/>
        <family val="1"/>
      </rPr>
      <t>(Бахмутський, 
м. Світлодарськ, 
м. Бахмут, м.Торецьк)</t>
    </r>
  </si>
  <si>
    <t>Розпорядження від 24.12.2021 № 258</t>
  </si>
  <si>
    <t>Розпорядження від 23.11.2021 № 206</t>
  </si>
  <si>
    <r>
      <rPr>
        <b/>
        <sz val="11"/>
        <rFont val="Times New Roman"/>
        <family val="1"/>
      </rPr>
      <t xml:space="preserve">Бахмутський </t>
    </r>
    <r>
      <rPr>
        <sz val="11"/>
        <rFont val="Times New Roman"/>
        <family val="1"/>
      </rPr>
      <t>(Бахмутський, 
м.Бахмут)</t>
    </r>
  </si>
  <si>
    <r>
      <rPr>
        <b/>
        <sz val="11"/>
        <rFont val="Times New Roman"/>
        <family val="1"/>
      </rPr>
      <t xml:space="preserve">Краматорський </t>
    </r>
    <r>
      <rPr>
        <sz val="11"/>
        <rFont val="Times New Roman"/>
        <family val="1"/>
      </rPr>
      <t>(Лиманський/Лиманська ОТГ)</t>
    </r>
  </si>
  <si>
    <r>
      <rPr>
        <b/>
        <sz val="11"/>
        <rFont val="Times New Roman"/>
        <family val="1"/>
      </rPr>
      <t xml:space="preserve">Маріупольський 
</t>
    </r>
    <r>
      <rPr>
        <sz val="11"/>
        <rFont val="Times New Roman"/>
        <family val="1"/>
      </rPr>
      <t>(м. Маріуполь)</t>
    </r>
  </si>
  <si>
    <t xml:space="preserve">                                                   ЖИТОМИРСЬКА область</t>
  </si>
  <si>
    <r>
      <rPr>
        <b/>
        <sz val="12"/>
        <rFont val="Times New Roman"/>
        <family val="1"/>
      </rPr>
      <t>Бахмутський</t>
    </r>
    <r>
      <rPr>
        <sz val="12"/>
        <rFont val="Times New Roman"/>
        <family val="1"/>
      </rPr>
      <t xml:space="preserve"> 
(м. Бахмут)</t>
    </r>
  </si>
  <si>
    <t>Розпорядження від 14.08.2020 № 175 рр</t>
  </si>
  <si>
    <t>Розпорядження  від 09.09.2021 № 278</t>
  </si>
  <si>
    <t xml:space="preserve">                                                                                            ДОНЕЦЬКА область</t>
  </si>
  <si>
    <t xml:space="preserve">                                                                                                 МИКОЛАЇВСЬКА область</t>
  </si>
  <si>
    <t>Маріупольський</t>
  </si>
  <si>
    <t xml:space="preserve">       Всього:</t>
  </si>
  <si>
    <t xml:space="preserve">Розпорядження від 08.09.2021 № 156 </t>
  </si>
  <si>
    <r>
      <t xml:space="preserve">Одеський </t>
    </r>
    <r>
      <rPr>
        <sz val="11"/>
        <color indexed="8"/>
        <rFont val="Times New Roman"/>
        <family val="1"/>
      </rPr>
      <t>(м.Чорноморськ)</t>
    </r>
  </si>
  <si>
    <t>953,5807</t>
  </si>
  <si>
    <r>
      <rPr>
        <b/>
        <sz val="11"/>
        <color indexed="8"/>
        <rFont val="Times New Roman"/>
        <family val="1"/>
      </rPr>
      <t>Василівський</t>
    </r>
    <r>
      <rPr>
        <sz val="11"/>
        <color indexed="8"/>
        <rFont val="Times New Roman"/>
        <family val="1"/>
      </rPr>
      <t xml:space="preserve">  (Кам'янко-Дніпровський)</t>
    </r>
  </si>
  <si>
    <r>
      <rPr>
        <b/>
        <sz val="11"/>
        <rFont val="Times New Roman"/>
        <family val="1"/>
      </rPr>
      <t>Запорізький</t>
    </r>
    <r>
      <rPr>
        <sz val="11"/>
        <rFont val="Times New Roman"/>
        <family val="1"/>
      </rPr>
      <t xml:space="preserve"> (Вільнянський, Запорізький, Новомиколаївський)</t>
    </r>
  </si>
  <si>
    <r>
      <t xml:space="preserve">Розпоряджен-ня від 24.10.2005 № 642; </t>
    </r>
    <r>
      <rPr>
        <sz val="11"/>
        <color indexed="8"/>
        <rFont val="Times New Roman"/>
        <family val="1"/>
      </rPr>
      <t>Розпорядження від 15.09.2020 № 349;  Розпорядження від 14.09.2020 № 135</t>
    </r>
  </si>
  <si>
    <r>
      <t>Розпорядження від 17.11.2011 № 511 - (</t>
    </r>
    <r>
      <rPr>
        <i/>
        <sz val="11"/>
        <color indexed="8"/>
        <rFont val="Times New Roman"/>
        <family val="1"/>
      </rPr>
      <t>ділянка лісосмуги автотраси Токмак-Василівка)</t>
    </r>
    <r>
      <rPr>
        <sz val="11"/>
        <color indexed="8"/>
        <rFont val="Times New Roman"/>
        <family val="1"/>
      </rPr>
      <t>,</t>
    </r>
    <r>
      <rPr>
        <i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Розпорядження від 16.09.2020 № 181</t>
    </r>
  </si>
  <si>
    <r>
      <t>Розпорядження від 31.08.2020 № 333;  Ропорядження від 29.09.2008 № 900;  Розпорядження від 11.12.2008 № 325; Розпорядження від 23.08.2000  № 728 - (</t>
    </r>
    <r>
      <rPr>
        <i/>
        <sz val="11"/>
        <rFont val="Times New Roman"/>
        <family val="1"/>
      </rPr>
      <t>Таврійська, Комишуваська СТГ)</t>
    </r>
  </si>
  <si>
    <t xml:space="preserve">Розпорядження від 18.09.2020  № 258; Розпорядження від 07.09.2020 № 184;  Розпорядження від 27.10.2008 № 766-р   </t>
  </si>
  <si>
    <r>
      <rPr>
        <b/>
        <sz val="11"/>
        <rFont val="Times New Roman"/>
        <family val="1"/>
      </rPr>
      <t xml:space="preserve">Мелітопольський </t>
    </r>
    <r>
      <rPr>
        <sz val="11"/>
        <rFont val="Times New Roman"/>
        <family val="1"/>
      </rPr>
      <t>(Якимівський, Приазовський, 
м. Мелітополь)</t>
    </r>
  </si>
  <si>
    <r>
      <rPr>
        <b/>
        <sz val="11"/>
        <color indexed="8"/>
        <rFont val="Times New Roman"/>
        <family val="1"/>
      </rPr>
      <t xml:space="preserve">Пологівський </t>
    </r>
    <r>
      <rPr>
        <sz val="11"/>
        <color indexed="8"/>
        <rFont val="Times New Roman"/>
        <family val="1"/>
      </rPr>
      <t>(Більмацький, Оріхівський, Розівський, Токмацький, 
м.Токмак)</t>
    </r>
  </si>
  <si>
    <r>
      <rPr>
        <sz val="11"/>
        <color indexed="8"/>
        <rFont val="Times New Roman"/>
        <family val="1"/>
      </rPr>
      <t>Розпорядження від 18.09.2020  № 260;  Розпорядження від 09.11.2020 № 189; Розпорядження від 23.08.2000  № 728 - (</t>
    </r>
    <r>
      <rPr>
        <i/>
        <sz val="11"/>
        <rFont val="Times New Roman"/>
        <family val="1"/>
      </rPr>
      <t>Малотокмачанська СТГ, Оріхівська МТГ, Преображенська СТГ)</t>
    </r>
    <r>
      <rPr>
        <sz val="11"/>
        <rFont val="Times New Roman"/>
        <family val="1"/>
      </rPr>
      <t>,</t>
    </r>
    <r>
      <rPr>
        <sz val="11"/>
        <color indexed="10"/>
        <rFont val="Times New Roman"/>
        <family val="1"/>
      </rPr>
      <t xml:space="preserve"> 
</t>
    </r>
    <r>
      <rPr>
        <sz val="11"/>
        <color indexed="8"/>
        <rFont val="Times New Roman"/>
        <family val="1"/>
      </rPr>
      <t>Розпорядження від 09.10.2020 № 215; Розпорядження від 17.06.1982 № 145; Розпорядження від 17.11.2011 № 511</t>
    </r>
  </si>
  <si>
    <r>
      <rPr>
        <b/>
        <sz val="11"/>
        <rFont val="Times New Roman"/>
        <family val="1"/>
      </rPr>
      <t xml:space="preserve">Бердянський </t>
    </r>
    <r>
      <rPr>
        <sz val="11"/>
        <rFont val="Times New Roman"/>
        <family val="1"/>
      </rPr>
      <t>(Чернігівський. Приморський)</t>
    </r>
  </si>
  <si>
    <r>
      <rPr>
        <b/>
        <sz val="11"/>
        <rFont val="Times New Roman"/>
        <family val="1"/>
      </rPr>
      <t xml:space="preserve">Василівський </t>
    </r>
    <r>
      <rPr>
        <sz val="11"/>
        <rFont val="Times New Roman"/>
        <family val="1"/>
      </rPr>
      <t>(Кам'янсько-Дніпровський)</t>
    </r>
  </si>
  <si>
    <r>
      <rPr>
        <b/>
        <sz val="11"/>
        <rFont val="Times New Roman"/>
        <family val="1"/>
      </rPr>
      <t xml:space="preserve">Мелітопольський </t>
    </r>
    <r>
      <rPr>
        <sz val="11"/>
        <rFont val="Times New Roman"/>
        <family val="1"/>
      </rPr>
      <t>(Якимівський)</t>
    </r>
  </si>
  <si>
    <r>
      <rPr>
        <b/>
        <sz val="11"/>
        <rFont val="Times New Roman"/>
        <family val="1"/>
      </rPr>
      <t xml:space="preserve">Пологівський </t>
    </r>
    <r>
      <rPr>
        <sz val="11"/>
        <rFont val="Times New Roman"/>
        <family val="1"/>
      </rPr>
      <t>(Гуляйпільський, Токмацький, Пологівський)</t>
    </r>
  </si>
  <si>
    <t>Розпорядження від 12.10.2021 № 266</t>
  </si>
  <si>
    <t xml:space="preserve">Ропорядження від 29.07.2020 № 274; Розпорядження від 30.09.2019 № 349; Розпорядження від 15.09.2020 № 209; Розпорядження від 30.10.2019 № 185; Розпорядження від 19.08.2020 № 164; Розпорядження від 18.09.2020 № 180 </t>
  </si>
  <si>
    <t>Розпорядження від 13.09.2021 № 275; Розпорядження від 14.09.2021 № 277; Розпорядження від 25.11.2021 № 363; Розпорядження від 21.10.2021 № 312</t>
  </si>
  <si>
    <t>Розпорядження від 23.10.2020 № 242; Розпорядження від 08.09.2020 № 134; Розпорядження від 21.08.2020 № 327</t>
  </si>
  <si>
    <t>Розпорядження від 05.10.2021 № 340</t>
  </si>
  <si>
    <t>Розпорядження від 16.10.2018 № 488;   Розпорядження від 02.10.2019 № 330; Розпорядження від 18.10.2019 № 252</t>
  </si>
  <si>
    <t>Розпорядження від 26.10.2018 № 392; Розпорядження від 17.11.2020 № 254</t>
  </si>
  <si>
    <t>Розпорядження від 01.09.2021 № 227;  Розпорядження від 13.09.2021 № 240</t>
  </si>
  <si>
    <t xml:space="preserve">Мелітопольський </t>
  </si>
  <si>
    <r>
      <rPr>
        <b/>
        <sz val="11"/>
        <rFont val="Times New Roman"/>
        <family val="1"/>
      </rPr>
      <t xml:space="preserve">Василівський </t>
    </r>
    <r>
      <rPr>
        <sz val="11"/>
        <rFont val="Times New Roman"/>
        <family val="1"/>
      </rPr>
      <t>(Кам'янсько-Дніпровський, Михайлівський)</t>
    </r>
  </si>
  <si>
    <r>
      <rPr>
        <b/>
        <sz val="11"/>
        <rFont val="Times New Roman"/>
        <family val="1"/>
      </rPr>
      <t xml:space="preserve">Пологівський </t>
    </r>
    <r>
      <rPr>
        <sz val="11"/>
        <rFont val="Times New Roman"/>
        <family val="1"/>
      </rPr>
      <t>(Гуляйпільський)</t>
    </r>
  </si>
  <si>
    <t>Розпорядження від 26.12.2018 № 403; Розпорядження від  05.10.2001 № 346</t>
  </si>
  <si>
    <t>Розпорядження від 16.10.2018 № 488</t>
  </si>
  <si>
    <t>Розпорядження від  08.11.2018 № 457; Розпорядження від 26.10.2018 № 392</t>
  </si>
  <si>
    <r>
      <rPr>
        <b/>
        <sz val="11"/>
        <rFont val="Times New Roman"/>
        <family val="1"/>
      </rPr>
      <t xml:space="preserve">Бердянський </t>
    </r>
    <r>
      <rPr>
        <sz val="11"/>
        <rFont val="Times New Roman"/>
        <family val="1"/>
      </rPr>
      <t>(Приморський, Чернігівський)</t>
    </r>
  </si>
  <si>
    <r>
      <rPr>
        <b/>
        <sz val="11"/>
        <rFont val="Times New Roman"/>
        <family val="1"/>
      </rPr>
      <t xml:space="preserve">Василівський </t>
    </r>
    <r>
      <rPr>
        <sz val="11"/>
        <rFont val="Times New Roman"/>
        <family val="1"/>
      </rPr>
      <t>(Великобілозірський, Кам'янко-Дніпровський, Михайлівський)</t>
    </r>
  </si>
  <si>
    <r>
      <rPr>
        <b/>
        <sz val="11"/>
        <rFont val="Times New Roman"/>
        <family val="1"/>
      </rPr>
      <t xml:space="preserve">Мелітопольський </t>
    </r>
    <r>
      <rPr>
        <sz val="11"/>
        <rFont val="Times New Roman"/>
        <family val="1"/>
      </rPr>
      <t>(Веселівський, Якимівський, м.Мелітополь)</t>
    </r>
  </si>
  <si>
    <r>
      <rPr>
        <b/>
        <sz val="11"/>
        <rFont val="Times New Roman"/>
        <family val="1"/>
      </rPr>
      <t xml:space="preserve">Запорізький </t>
    </r>
    <r>
      <rPr>
        <sz val="11"/>
        <rFont val="Times New Roman"/>
        <family val="1"/>
      </rPr>
      <t>(Вільнянський, Новомиколаївський)</t>
    </r>
  </si>
  <si>
    <r>
      <rPr>
        <b/>
        <sz val="11"/>
        <rFont val="Times New Roman"/>
        <family val="1"/>
      </rPr>
      <t xml:space="preserve">Пологівський </t>
    </r>
    <r>
      <rPr>
        <sz val="11"/>
        <rFont val="Times New Roman"/>
        <family val="1"/>
      </rPr>
      <t>(Більмацький, Оріхівський, Гуляйпільський, Розівський, 
м. Токмак)</t>
    </r>
  </si>
  <si>
    <t xml:space="preserve"> Розпорядження від 03.11.2021 № 280 </t>
  </si>
  <si>
    <t>Розпорядження від 02.11.2011 № 788;  Розпорядження від 19.10.2020 № 389; Розпорядження від 01.11.2013 № 366</t>
  </si>
  <si>
    <t>Розпорядження від 30.09.2021 № 351; Розпорядження від 02.04.2021 № 150</t>
  </si>
  <si>
    <t>Розпорядження від 05.03.2012 № 170; Розпорядження від 27.09.2002 № 264; Розпорядження від 30.09.2002 № 387; Розпорядження від 06.09.2019 № 182</t>
  </si>
  <si>
    <t>Розпорядження від 20.09.2021 № 280; Розпорядження від 11.08.2021 № 248</t>
  </si>
  <si>
    <r>
      <t>Розпорядження від  16.08.2007 № 847;                             Розпорядження від 07.08.2012 № 432;                    Розпорядження від 23.08.2000 № 728 - (</t>
    </r>
    <r>
      <rPr>
        <i/>
        <sz val="11"/>
        <rFont val="Times New Roman"/>
        <family val="1"/>
      </rPr>
      <t xml:space="preserve">Таврійська СТГ, Комишуваська СТГ), </t>
    </r>
    <r>
      <rPr>
        <sz val="11"/>
        <rFont val="Times New Roman"/>
        <family val="1"/>
      </rPr>
      <t xml:space="preserve"> 
Розпорядження від 15.08.2012 № 264</t>
    </r>
  </si>
  <si>
    <t>Розпорядження від 24.09.2021 № 333</t>
  </si>
  <si>
    <t xml:space="preserve">Розпорядження від 06.11.2020 № 313, Розпорядження від 06.11.2020 № 314, Розпорядження від 06.11.2020 № 315; Розпорядження від 06.11.2020 № 316, Розпорядження від 06.11.2020 № 317, Розпорядження від 06.11.2020 № 318; Розпорядження від 04.12.2012 № 323; Розпорядження від 29.10.2020 № 138, Розпорядження від 05.12.2011 № 663; Розпорядження від 27.10.2008 № 767-р </t>
  </si>
  <si>
    <t>Розпорядження від 26.10.2021 № 282; Розпорядження від 30.03.2021 № 60; Розпорядження від 29.11.2021 № 325</t>
  </si>
  <si>
    <r>
      <t>Розпорядження від 25.12.2013 № 628;            Розпорядження від 23.08.2000 № 728 - (</t>
    </r>
    <r>
      <rPr>
        <i/>
        <sz val="11"/>
        <rFont val="Times New Roman"/>
        <family val="1"/>
      </rPr>
      <t xml:space="preserve">Малотокмачанська СТГ, Оріхівська МТГ, Преображенська СТГ),
</t>
    </r>
    <r>
      <rPr>
        <sz val="11"/>
        <rFont val="Times New Roman"/>
        <family val="1"/>
      </rPr>
      <t xml:space="preserve">Розпорядження від 19.12.2008 № 488; Розпорядження від 17.11.2011 № 511;                 Розпорядження від 04.12.2012 № 416-р; 
Розпорядження від 21.03.2008  № 192;       Розпорядження від 15.11.2012 № 394; Розпорядження від 03.11.2011 № 376 </t>
    </r>
  </si>
  <si>
    <r>
      <rPr>
        <b/>
        <sz val="11"/>
        <rFont val="Times New Roman"/>
        <family val="1"/>
      </rPr>
      <t xml:space="preserve">Василівський </t>
    </r>
    <r>
      <rPr>
        <sz val="11"/>
        <rFont val="Times New Roman"/>
        <family val="1"/>
      </rPr>
      <t>(Михайлівський)</t>
    </r>
  </si>
  <si>
    <r>
      <rPr>
        <b/>
        <sz val="11"/>
        <rFont val="Times New Roman"/>
        <family val="1"/>
      </rPr>
      <t xml:space="preserve">Мелітопольський </t>
    </r>
    <r>
      <rPr>
        <sz val="11"/>
        <rFont val="Times New Roman"/>
        <family val="1"/>
      </rPr>
      <t>(Веселівський, Якимівський)</t>
    </r>
  </si>
  <si>
    <r>
      <rPr>
        <b/>
        <sz val="11"/>
        <rFont val="Times New Roman"/>
        <family val="1"/>
      </rPr>
      <t xml:space="preserve">Бердянський </t>
    </r>
    <r>
      <rPr>
        <sz val="11"/>
        <rFont val="Times New Roman"/>
        <family val="1"/>
      </rPr>
      <t>(Приморський)</t>
    </r>
  </si>
  <si>
    <r>
      <rPr>
        <b/>
        <sz val="11"/>
        <rFont val="Times New Roman"/>
        <family val="1"/>
      </rPr>
      <t xml:space="preserve">Пологівський </t>
    </r>
    <r>
      <rPr>
        <sz val="11"/>
        <rFont val="Times New Roman"/>
        <family val="1"/>
      </rPr>
      <t>(Токмацький)</t>
    </r>
  </si>
  <si>
    <t>Розпорядження від 30.03.2021 № 121</t>
  </si>
  <si>
    <t>Розпорядження від  30.05.2019 № 167; Розпорядження від 29.10.2020 № 138; Розпорядження від 27.01.2009 № 55</t>
  </si>
  <si>
    <t>Розпорядження від 26.10.2021 № 282; Розпорядження від 23.03.2021 № 56; Розпорядження від 30.03.2021 № 60</t>
  </si>
  <si>
    <r>
      <rPr>
        <b/>
        <sz val="11"/>
        <rFont val="Times New Roman"/>
        <family val="1"/>
      </rPr>
      <t xml:space="preserve">Василівський </t>
    </r>
    <r>
      <rPr>
        <sz val="11"/>
        <rFont val="Times New Roman"/>
        <family val="1"/>
      </rPr>
      <t>(Великобілозерський, Кам'янсько-Дніпровський)</t>
    </r>
  </si>
  <si>
    <r>
      <rPr>
        <b/>
        <sz val="11"/>
        <rFont val="Times New Roman"/>
        <family val="1"/>
      </rPr>
      <t xml:space="preserve">Пологівський </t>
    </r>
    <r>
      <rPr>
        <sz val="11"/>
        <rFont val="Times New Roman"/>
        <family val="1"/>
      </rPr>
      <t>(Більмацький, Гуляйпільський, Оріхівський, Розівський, Токмацький, м. Токмак)</t>
    </r>
  </si>
  <si>
    <r>
      <rPr>
        <b/>
        <sz val="11"/>
        <rFont val="Times New Roman"/>
        <family val="1"/>
      </rPr>
      <t xml:space="preserve">Мелітопольський </t>
    </r>
    <r>
      <rPr>
        <sz val="11"/>
        <rFont val="Times New Roman"/>
        <family val="1"/>
      </rPr>
      <t>(Веселівський, Якимівський, Приазовський, 
м. Мелітополь)</t>
    </r>
  </si>
  <si>
    <t>Розпорядження від 03.11.2021 № 280</t>
  </si>
  <si>
    <t>Розпорядження від 29.09.2004 № 505; Розпорядження від 14.11.2006 № 916; Розпорядження від 01.11.2013 № 366</t>
  </si>
  <si>
    <t>Розпорядження від 27.09.2002 № 264; Розпорядження від 30.09.2002 № 387;  
Розпорядження від 16.09.2020 № 182</t>
  </si>
  <si>
    <t xml:space="preserve">Розпорядження від 06.11.2020 № 307,  Розпорядження від 06.11.2020 № 308,  Розпорядження від 06.11.2020 № 309,  Розпорядження від 06.11.2020 № 310,  Розпорядження від 06.11.2020 № 311,  Розпорядження від 06.11.2020 № 312;   Розпорядження від 04.12.2012 № 323; Розпорядження від 27.01.2009 № 55; Розпорядження від 27.10.2008 № 767-р </t>
  </si>
  <si>
    <t>Розпорядження від 29.11.2021 № 325</t>
  </si>
  <si>
    <r>
      <t>Розпорядження від 25.12.2013 № 628; Розпорядження від 08.12.2008 № 657; Розпорядження від 14.07.2005 № 284; Розпорядження від 23.08.2000 № 728 - (</t>
    </r>
    <r>
      <rPr>
        <i/>
        <sz val="11"/>
        <rFont val="Times New Roman"/>
        <family val="1"/>
      </rPr>
      <t>Малотокмачанська СТГ, Оріхівська МТГ, Приображенківська СТГ),</t>
    </r>
    <r>
      <rPr>
        <sz val="11"/>
        <rFont val="Times New Roman"/>
        <family val="1"/>
      </rPr>
      <t xml:space="preserve"> Розпорядження від 19.12.2008 № 488; Розпорядження від 17.11.2011 № 511; Розпорядження від 04.12.2012 № 416-р</t>
    </r>
  </si>
  <si>
    <r>
      <t xml:space="preserve"> Розпорядження від 29.09.2008 № 899; Розпорядження від 11.12.2008 № 326; Розпорядження від 23.08.2000 № 728 - (</t>
    </r>
    <r>
      <rPr>
        <i/>
        <sz val="11"/>
        <rFont val="Times New Roman"/>
        <family val="1"/>
      </rPr>
      <t>Таврійська СТГ, Комишуваська СТГ)</t>
    </r>
  </si>
  <si>
    <r>
      <rPr>
        <b/>
        <sz val="11"/>
        <rFont val="Times New Roman"/>
        <family val="1"/>
      </rPr>
      <t xml:space="preserve">Запорізький 
</t>
    </r>
    <r>
      <rPr>
        <sz val="11"/>
        <rFont val="Times New Roman"/>
        <family val="1"/>
      </rPr>
      <t>(Новомиколаївський, Вільнянський, 
м. Запоріжжя)</t>
    </r>
  </si>
  <si>
    <r>
      <rPr>
        <b/>
        <sz val="11"/>
        <rFont val="Times New Roman"/>
        <family val="1"/>
      </rPr>
      <t xml:space="preserve">Бердянський </t>
    </r>
    <r>
      <rPr>
        <sz val="11"/>
        <rFont val="Times New Roman"/>
        <family val="1"/>
      </rPr>
      <t xml:space="preserve">
(м. Бердянськ)</t>
    </r>
  </si>
  <si>
    <t xml:space="preserve">Розпорядження від 06.11.2019 № 265, Розпорядження від 16.09.2020 № 182;     </t>
  </si>
  <si>
    <t xml:space="preserve">Запорізький </t>
  </si>
  <si>
    <t>Розпорядження від 26.10.2021 № 322</t>
  </si>
  <si>
    <t xml:space="preserve">                                                                    КІРОВОГРАДСЬКА область</t>
  </si>
  <si>
    <r>
      <rPr>
        <b/>
        <sz val="11"/>
        <rFont val="Times New Roman"/>
        <family val="1"/>
      </rPr>
      <t>Сєвєродонецький</t>
    </r>
    <r>
      <rPr>
        <sz val="11"/>
        <rFont val="Times New Roman"/>
        <family val="1"/>
      </rPr>
      <t xml:space="preserve"> 
(м. Лисичанськ)</t>
    </r>
  </si>
  <si>
    <r>
      <rPr>
        <b/>
        <sz val="11"/>
        <rFont val="Times New Roman"/>
        <family val="1"/>
      </rPr>
      <t xml:space="preserve">Старобільський </t>
    </r>
    <r>
      <rPr>
        <sz val="11"/>
        <rFont val="Times New Roman"/>
        <family val="1"/>
      </rPr>
      <t>(Марківський, Міловський, Новопсковський, Біловодський)</t>
    </r>
  </si>
  <si>
    <t xml:space="preserve">Розпорядження від 16.11.2021 № 736
</t>
  </si>
  <si>
    <r>
      <t>Розпорядження від  08.12.2004 № 489, Розпорядження від 27.09.2005 № 462, Розпорядження від 04.09.2006 № 497, Розпорядження від 25.07.2017 № 151</t>
    </r>
    <r>
      <rPr>
        <sz val="11"/>
        <color indexed="10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</si>
  <si>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>Старобільський</t>
    </r>
    <r>
      <rPr>
        <sz val="11"/>
        <rFont val="Times New Roman"/>
        <family val="1"/>
      </rPr>
      <t xml:space="preserve"> (Старобілький, Марківський, Новопсковський, Біловодський, Міловський)</t>
    </r>
  </si>
  <si>
    <r>
      <rPr>
        <b/>
        <sz val="11"/>
        <rFont val="Times New Roman"/>
        <family val="1"/>
      </rPr>
      <t>Сєвєродонецький</t>
    </r>
    <r>
      <rPr>
        <sz val="11"/>
        <rFont val="Times New Roman"/>
        <family val="1"/>
      </rPr>
      <t xml:space="preserve"> (Кремінський)</t>
    </r>
  </si>
  <si>
    <r>
      <rPr>
        <b/>
        <sz val="11"/>
        <rFont val="Times New Roman"/>
        <family val="1"/>
      </rPr>
      <t>Щастинський</t>
    </r>
    <r>
      <rPr>
        <sz val="11"/>
        <rFont val="Times New Roman"/>
        <family val="1"/>
      </rPr>
      <t xml:space="preserve"> (Новоайдарський)</t>
    </r>
  </si>
  <si>
    <r>
      <rPr>
        <b/>
        <sz val="11"/>
        <rFont val="Times New Roman"/>
        <family val="1"/>
      </rPr>
      <t xml:space="preserve">Сватівський </t>
    </r>
    <r>
      <rPr>
        <sz val="11"/>
        <rFont val="Times New Roman"/>
        <family val="1"/>
      </rPr>
      <t>(Сватівський, Троїцький, Білокуракинський)</t>
    </r>
  </si>
  <si>
    <t xml:space="preserve">Розпорядження від 16.11.2021 № 735
</t>
  </si>
  <si>
    <t>Розпорядження від 16.11.2021 № 735</t>
  </si>
  <si>
    <t xml:space="preserve">Розпорядження від 16.09.2019 № 472,  Розпорядження від 26.11.2019 № 600      </t>
  </si>
  <si>
    <r>
      <rPr>
        <b/>
        <sz val="11"/>
        <rFont val="Times New Roman"/>
        <family val="1"/>
      </rPr>
      <t>Сватівський</t>
    </r>
    <r>
      <rPr>
        <sz val="11"/>
        <rFont val="Times New Roman"/>
        <family val="1"/>
      </rPr>
      <t xml:space="preserve"> 
(Троїцький)</t>
    </r>
  </si>
  <si>
    <t xml:space="preserve">Розпорядження від 25.06.2020 № 230 </t>
  </si>
  <si>
    <r>
      <rPr>
        <b/>
        <sz val="11"/>
        <rFont val="Times New Roman"/>
        <family val="1"/>
      </rPr>
      <t>Старобільський</t>
    </r>
    <r>
      <rPr>
        <sz val="11"/>
        <rFont val="Times New Roman"/>
        <family val="1"/>
      </rPr>
      <t xml:space="preserve"> (Старобільський, Біловодський, Марківський, Міловський, Новопсковський)</t>
    </r>
  </si>
  <si>
    <r>
      <rPr>
        <b/>
        <sz val="11"/>
        <rFont val="Times New Roman"/>
        <family val="1"/>
      </rPr>
      <t>Сватівський</t>
    </r>
    <r>
      <rPr>
        <sz val="11"/>
        <rFont val="Times New Roman"/>
        <family val="1"/>
      </rPr>
      <t xml:space="preserve"> (Сватівський, Білокуракинський, Троїцький)</t>
    </r>
  </si>
  <si>
    <r>
      <rPr>
        <b/>
        <sz val="11"/>
        <rFont val="Times New Roman"/>
        <family val="1"/>
      </rPr>
      <t>Щастинський</t>
    </r>
    <r>
      <rPr>
        <sz val="11"/>
        <rFont val="Times New Roman"/>
        <family val="1"/>
      </rPr>
      <t xml:space="preserve"> (Новоайдарський, Станично-Луганський)</t>
    </r>
  </si>
  <si>
    <r>
      <t xml:space="preserve">Розпорядження від 02.10.2019 № 1342, </t>
    </r>
    <r>
      <rPr>
        <sz val="11"/>
        <color indexed="10"/>
        <rFont val="Times New Roman"/>
        <family val="1"/>
      </rPr>
      <t xml:space="preserve">  </t>
    </r>
    <r>
      <rPr>
        <sz val="11"/>
        <rFont val="Times New Roman"/>
        <family val="1"/>
      </rPr>
      <t>Розпорядження від 13.10.2020 № 689</t>
    </r>
  </si>
  <si>
    <t>Розпорядження від 05.09.2017 № 248, Розпорядження від 26.09.2018 № 711,
Розпорядження від 13.10.2020 № 689</t>
  </si>
  <si>
    <r>
      <t>Розпорядження від 19.07.2018 № 550,  Розпорядження від 02.09.2019 № 378, Розпорядження від 13.10.2020 № 689</t>
    </r>
    <r>
      <rPr>
        <sz val="11"/>
        <color indexed="10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</si>
  <si>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>Сєвєродонецький</t>
    </r>
    <r>
      <rPr>
        <sz val="11"/>
        <rFont val="Times New Roman"/>
        <family val="1"/>
      </rPr>
      <t xml:space="preserve"> (Кремінський, Попаснянський 
м. Сєвєродонецьк, 
м. Лисичанськ, 
м. Рубіжне)</t>
    </r>
  </si>
  <si>
    <t>Ровеньківський</t>
  </si>
  <si>
    <r>
      <rPr>
        <b/>
        <sz val="11"/>
        <rFont val="Times New Roman"/>
        <family val="1"/>
      </rPr>
      <t>Старобільський</t>
    </r>
    <r>
      <rPr>
        <sz val="11"/>
        <rFont val="Times New Roman"/>
        <family val="1"/>
      </rPr>
      <t xml:space="preserve"> (Біловодський)</t>
    </r>
  </si>
  <si>
    <r>
      <rPr>
        <b/>
        <sz val="11"/>
        <rFont val="Times New Roman"/>
        <family val="1"/>
      </rPr>
      <t xml:space="preserve">Довжанський </t>
    </r>
    <r>
      <rPr>
        <sz val="11"/>
        <rFont val="Times New Roman"/>
        <family val="1"/>
      </rPr>
      <t xml:space="preserve">
(м. Довжанськ)</t>
    </r>
  </si>
  <si>
    <t xml:space="preserve">Розпорядження від 12.08.2010 № 296 </t>
  </si>
  <si>
    <t xml:space="preserve">Розпорядження від 11.11.2005 № 536, Розпорядження від 06.11.2019 № 1409 </t>
  </si>
  <si>
    <t>Розпорядження від  16.11.2021 № 736</t>
  </si>
  <si>
    <r>
      <rPr>
        <b/>
        <sz val="11"/>
        <rFont val="Times New Roman"/>
        <family val="1"/>
      </rPr>
      <t xml:space="preserve">Ровенківський </t>
    </r>
    <r>
      <rPr>
        <sz val="11"/>
        <rFont val="Times New Roman"/>
        <family val="1"/>
      </rPr>
      <t xml:space="preserve">
(м. Антрацит)</t>
    </r>
  </si>
  <si>
    <t xml:space="preserve"> Розпорядження від 20.07.2018 № 553 </t>
  </si>
  <si>
    <t xml:space="preserve">Луганський </t>
  </si>
  <si>
    <r>
      <rPr>
        <b/>
        <sz val="11"/>
        <rFont val="Times New Roman"/>
        <family val="1"/>
      </rPr>
      <t>Сватівський</t>
    </r>
    <r>
      <rPr>
        <sz val="11"/>
        <rFont val="Times New Roman"/>
        <family val="1"/>
      </rPr>
      <t xml:space="preserve"> (Білокуракинський)</t>
    </r>
  </si>
  <si>
    <r>
      <rPr>
        <b/>
        <sz val="11"/>
        <rFont val="Times New Roman"/>
        <family val="1"/>
      </rPr>
      <t>Ровенківський</t>
    </r>
    <r>
      <rPr>
        <sz val="11"/>
        <rFont val="Times New Roman"/>
        <family val="1"/>
      </rPr>
      <t xml:space="preserve"> 
(м. Хрустальний)</t>
    </r>
  </si>
  <si>
    <t>Розпорядження від 16.11.2021 № 736</t>
  </si>
  <si>
    <r>
      <rPr>
        <b/>
        <sz val="11"/>
        <rFont val="Times New Roman"/>
        <family val="1"/>
      </rPr>
      <t>Кременчуцький</t>
    </r>
    <r>
      <rPr>
        <sz val="11"/>
        <rFont val="Times New Roman"/>
        <family val="1"/>
      </rPr>
      <t xml:space="preserve"> (Кременчуцький, Козельщинський, Семенівський)</t>
    </r>
  </si>
  <si>
    <t xml:space="preserve">Полтавський </t>
  </si>
  <si>
    <t>Розпорядження № 515 від 10.09.2002</t>
  </si>
  <si>
    <t>Розпорядження від 19.10.2011 № 406, Розпорядження від 09.09.1986 № 348, Розпорядження від 09.09.2011 № 592, Розпорядження від 06.10.2011 
№ 525-Р, 
Розпорядження від 14.09.2011 № 533</t>
  </si>
  <si>
    <r>
      <rPr>
        <b/>
        <sz val="11"/>
        <rFont val="Times New Roman"/>
        <family val="1"/>
      </rPr>
      <t>Кременчуцький</t>
    </r>
    <r>
      <rPr>
        <sz val="11"/>
        <rFont val="Times New Roman"/>
        <family val="1"/>
      </rPr>
      <t xml:space="preserve"> </t>
    </r>
  </si>
  <si>
    <t>Розпорядження від 21.09.2010 № 251</t>
  </si>
  <si>
    <r>
      <t xml:space="preserve">Миргородський </t>
    </r>
    <r>
      <rPr>
        <sz val="11"/>
        <rFont val="Times New Roman"/>
        <family val="1"/>
      </rPr>
      <t xml:space="preserve">(Миргородський, Великобагачанський, Шишацький, Лохвицький, Гадяцький) </t>
    </r>
  </si>
  <si>
    <r>
      <t>Полтавський</t>
    </r>
    <r>
      <rPr>
        <sz val="11"/>
        <rFont val="Times New Roman"/>
        <family val="1"/>
      </rPr>
      <t xml:space="preserve"> (Полтавський, Карлівський, Машівський, Зіньківський, Решетилівський, Чутівський</t>
    </r>
    <r>
      <rPr>
        <sz val="11"/>
        <rFont val="Times New Roman"/>
        <family val="1"/>
      </rPr>
      <t>)</t>
    </r>
  </si>
  <si>
    <r>
      <rPr>
        <b/>
        <sz val="11"/>
        <rFont val="Times New Roman"/>
        <family val="1"/>
      </rPr>
      <t>Кременчуцький</t>
    </r>
    <r>
      <rPr>
        <sz val="11"/>
        <rFont val="Times New Roman"/>
        <family val="1"/>
      </rPr>
      <t xml:space="preserve"> (Кременчуцький, Козельщинський, Глобинський, Семенівський)</t>
    </r>
  </si>
  <si>
    <r>
      <rPr>
        <b/>
        <sz val="11"/>
        <color indexed="8"/>
        <rFont val="Times New Roman"/>
        <family val="1"/>
      </rPr>
      <t>Лубенський</t>
    </r>
    <r>
      <rPr>
        <sz val="11"/>
        <color indexed="8"/>
        <rFont val="Times New Roman"/>
        <family val="1"/>
      </rPr>
      <t xml:space="preserve"> (Лубенський, Оржицький, Гребінківський, Чорнухинський, Пирятинський)</t>
    </r>
  </si>
  <si>
    <t xml:space="preserve">Розпорядження  від 05.09.2018 
№ 168,  
Розпорядження від 10.10.2017 
№ 200-р, 
Розпорядження  від 29.09.2020 
№ 115-р  </t>
  </si>
  <si>
    <t xml:space="preserve">Розпорядження від 18.02.2011 № 52, Розпорядження від 14.02.2020 № 59, Розпорядження від 01.04.2011 № 210, Розпорядження від 24.02.2011 № 222, Розпорядження від 15.10.1986 № 482,  Розпорядження від 26.04.2011 № 327, Розпорядження від 15.09.2010 № 337, Розпорядження від 22.02.2011 № 70 </t>
  </si>
  <si>
    <t>Розпорядження від 01.12.2009 № 596, Розпорядження від 28.11.2008 № 798, Розпорядження від 28.08.2007 № 355, Розпорядження від 04.03.2011 № 111, Рішення від 09.09.1986 № 347, Рішення від 20.10.2006 № 1106, Розпорядження від 07.11.2008 
№ 517-р, 
Розпорядження від 25.11.2008 
№ 531-р,  
Розпорядження від 18.06.2014 № 153, Розпорядження від 15.02.2011 № 108</t>
  </si>
  <si>
    <t xml:space="preserve">Розпорядження від 30.11.2021
  № 1199/0/5-21
</t>
  </si>
  <si>
    <r>
      <rPr>
        <b/>
        <sz val="11"/>
        <color indexed="8"/>
        <rFont val="Times New Roman"/>
        <family val="1"/>
      </rPr>
      <t xml:space="preserve">Дрогобицький </t>
    </r>
    <r>
      <rPr>
        <sz val="11"/>
        <color indexed="8"/>
        <rFont val="Times New Roman"/>
        <family val="1"/>
      </rPr>
      <t>(Дрогобицький)</t>
    </r>
  </si>
  <si>
    <r>
      <rPr>
        <b/>
        <sz val="11"/>
        <color indexed="8"/>
        <rFont val="Times New Roman"/>
        <family val="1"/>
      </rPr>
      <t xml:space="preserve">Золочівський </t>
    </r>
    <r>
      <rPr>
        <sz val="11"/>
        <color indexed="8"/>
        <rFont val="Times New Roman"/>
        <family val="1"/>
      </rPr>
      <t xml:space="preserve"> (Золочівський, Бродівський, Буський)</t>
    </r>
  </si>
  <si>
    <r>
      <rPr>
        <b/>
        <sz val="11"/>
        <color indexed="8"/>
        <rFont val="Times New Roman"/>
        <family val="1"/>
      </rPr>
      <t xml:space="preserve">Львівський </t>
    </r>
    <r>
      <rPr>
        <sz val="11"/>
        <color indexed="8"/>
        <rFont val="Times New Roman"/>
        <family val="1"/>
      </rPr>
      <t xml:space="preserve">(Городоцький, Жовківський, Кам'янка-Бузький, Перемишлянський, Пустомитівський) </t>
    </r>
  </si>
  <si>
    <r>
      <rPr>
        <b/>
        <sz val="11"/>
        <color indexed="8"/>
        <rFont val="Times New Roman"/>
        <family val="1"/>
      </rPr>
      <t>Самбірський</t>
    </r>
    <r>
      <rPr>
        <sz val="11"/>
        <color indexed="8"/>
        <rFont val="Times New Roman"/>
        <family val="1"/>
      </rPr>
      <t xml:space="preserve"> (Самбірський, Старосамбірський, Турківський)</t>
    </r>
  </si>
  <si>
    <r>
      <rPr>
        <b/>
        <sz val="11"/>
        <color indexed="8"/>
        <rFont val="Times New Roman"/>
        <family val="1"/>
      </rPr>
      <t xml:space="preserve">Стрийський </t>
    </r>
    <r>
      <rPr>
        <sz val="11"/>
        <color indexed="8"/>
        <rFont val="Times New Roman"/>
        <family val="1"/>
      </rPr>
      <t>(Стрийський, Жидачівський, Миколаївський, Сколівський)</t>
    </r>
  </si>
  <si>
    <r>
      <rPr>
        <b/>
        <sz val="11"/>
        <color indexed="8"/>
        <rFont val="Times New Roman"/>
        <family val="1"/>
      </rPr>
      <t xml:space="preserve">Червоноградський </t>
    </r>
    <r>
      <rPr>
        <sz val="11"/>
        <color indexed="8"/>
        <rFont val="Times New Roman"/>
        <family val="1"/>
      </rPr>
      <t>(Радехівський, Сокальський)</t>
    </r>
  </si>
  <si>
    <r>
      <rPr>
        <b/>
        <sz val="11"/>
        <color indexed="8"/>
        <rFont val="Times New Roman"/>
        <family val="1"/>
      </rPr>
      <t xml:space="preserve">Яворівський </t>
    </r>
    <r>
      <rPr>
        <sz val="11"/>
        <color indexed="8"/>
        <rFont val="Times New Roman"/>
        <family val="1"/>
      </rPr>
      <t>(Яворівський, Мостиський)</t>
    </r>
  </si>
  <si>
    <r>
      <rPr>
        <b/>
        <sz val="11"/>
        <color indexed="8"/>
        <rFont val="Times New Roman"/>
        <family val="1"/>
      </rPr>
      <t>Самбірський</t>
    </r>
    <r>
      <rPr>
        <sz val="11"/>
        <color indexed="8"/>
        <rFont val="Times New Roman"/>
        <family val="1"/>
      </rPr>
      <t xml:space="preserve"> (</t>
    </r>
    <r>
      <rPr>
        <sz val="11"/>
        <rFont val="Times New Roman"/>
        <family val="1"/>
      </rPr>
      <t>Турківський</t>
    </r>
    <r>
      <rPr>
        <sz val="11"/>
        <color indexed="8"/>
        <rFont val="Times New Roman"/>
        <family val="1"/>
      </rPr>
      <t>)</t>
    </r>
  </si>
  <si>
    <r>
      <rPr>
        <b/>
        <sz val="11"/>
        <color indexed="8"/>
        <rFont val="Times New Roman"/>
        <family val="1"/>
      </rPr>
      <t xml:space="preserve">Львівський 
</t>
    </r>
    <r>
      <rPr>
        <sz val="11"/>
        <color indexed="8"/>
        <rFont val="Times New Roman"/>
        <family val="1"/>
      </rPr>
      <t>(Кам'янка-Бузький)</t>
    </r>
  </si>
  <si>
    <r>
      <rPr>
        <b/>
        <sz val="11"/>
        <color indexed="8"/>
        <rFont val="Times New Roman"/>
        <family val="1"/>
      </rPr>
      <t xml:space="preserve">Стрийський </t>
    </r>
    <r>
      <rPr>
        <sz val="11"/>
        <color indexed="8"/>
        <rFont val="Times New Roman"/>
        <family val="1"/>
      </rPr>
      <t>(</t>
    </r>
    <r>
      <rPr>
        <sz val="11"/>
        <rFont val="Times New Roman"/>
        <family val="1"/>
      </rPr>
      <t>Миколаївський)</t>
    </r>
  </si>
  <si>
    <t>Розпорядження від 19.11.2021 № 144</t>
  </si>
  <si>
    <t>Розпорядження від 18.11.2021 № 344</t>
  </si>
  <si>
    <t>Розпорядження від 07.12.2021 
№ 282/02-08/21</t>
  </si>
  <si>
    <r>
      <rPr>
        <b/>
        <sz val="11"/>
        <color indexed="8"/>
        <rFont val="Times New Roman"/>
        <family val="1"/>
      </rPr>
      <t>Самбірський</t>
    </r>
    <r>
      <rPr>
        <sz val="11"/>
        <color indexed="8"/>
        <rFont val="Times New Roman"/>
        <family val="1"/>
      </rPr>
      <t xml:space="preserve"> (Турківський)</t>
    </r>
  </si>
  <si>
    <t>Розпорядження від 07.12.2021 
№ 281/02-08/21</t>
  </si>
  <si>
    <t>Розпорядження від 19.11.2021 № 145</t>
  </si>
  <si>
    <r>
      <rPr>
        <b/>
        <sz val="11"/>
        <color indexed="8"/>
        <rFont val="Times New Roman"/>
        <family val="1"/>
      </rPr>
      <t xml:space="preserve">Львівський 
</t>
    </r>
    <r>
      <rPr>
        <sz val="11"/>
        <color indexed="8"/>
        <rFont val="Times New Roman"/>
        <family val="1"/>
      </rPr>
      <t xml:space="preserve">(Кам'янка-Бузький) </t>
    </r>
  </si>
  <si>
    <t>Розпорядження від 07.12.2021 
№ 283/02-08/21</t>
  </si>
  <si>
    <r>
      <rPr>
        <b/>
        <sz val="11"/>
        <color indexed="8"/>
        <rFont val="Times New Roman"/>
        <family val="1"/>
      </rPr>
      <t xml:space="preserve">Золочівський </t>
    </r>
    <r>
      <rPr>
        <sz val="11"/>
        <color indexed="8"/>
        <rFont val="Times New Roman"/>
        <family val="1"/>
      </rPr>
      <t xml:space="preserve"> (Золочівський, </t>
    </r>
    <r>
      <rPr>
        <sz val="11"/>
        <rFont val="Times New Roman"/>
        <family val="1"/>
      </rPr>
      <t>Бродівський, Буський)</t>
    </r>
  </si>
  <si>
    <r>
      <rPr>
        <b/>
        <sz val="11"/>
        <color indexed="8"/>
        <rFont val="Times New Roman"/>
        <family val="1"/>
      </rPr>
      <t xml:space="preserve">Львівський </t>
    </r>
    <r>
      <rPr>
        <sz val="11"/>
        <color indexed="8"/>
        <rFont val="Times New Roman"/>
        <family val="1"/>
      </rPr>
      <t xml:space="preserve">(Городоцький, Жовківський, Кам'янка-Бузький, </t>
    </r>
    <r>
      <rPr>
        <sz val="11"/>
        <rFont val="Times New Roman"/>
        <family val="1"/>
      </rPr>
      <t>Перемишлянський,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Пустомитівський) </t>
    </r>
  </si>
  <si>
    <r>
      <rPr>
        <b/>
        <sz val="11"/>
        <color indexed="8"/>
        <rFont val="Times New Roman"/>
        <family val="1"/>
      </rPr>
      <t>Самбірський</t>
    </r>
    <r>
      <rPr>
        <sz val="11"/>
        <color indexed="8"/>
        <rFont val="Times New Roman"/>
        <family val="1"/>
      </rPr>
      <t xml:space="preserve"> </t>
    </r>
  </si>
  <si>
    <r>
      <rPr>
        <b/>
        <sz val="11"/>
        <color indexed="8"/>
        <rFont val="Times New Roman"/>
        <family val="1"/>
      </rPr>
      <t xml:space="preserve">Стрийський </t>
    </r>
    <r>
      <rPr>
        <sz val="11"/>
        <color indexed="8"/>
        <rFont val="Times New Roman"/>
        <family val="1"/>
      </rPr>
      <t>(Стрийський, Жидачівський, Миколаївський)</t>
    </r>
  </si>
  <si>
    <t xml:space="preserve">Дрогобицький </t>
  </si>
  <si>
    <t>Розпорядження від 17.11.2021 № 216</t>
  </si>
  <si>
    <t>Розпорядження від 19.11.2021 № 311</t>
  </si>
  <si>
    <t>Розпорядження від 07.12.2021 
№ 284/02-08/21</t>
  </si>
  <si>
    <t>Розпорядження від 03.12.2021 № 147</t>
  </si>
  <si>
    <t>Розпорядження від 30.11.2021 № 350</t>
  </si>
  <si>
    <t>Розпорядження від 30.11.2021 № 175</t>
  </si>
  <si>
    <t>Розпорядження від 10.12.2021 
№ 660/02-06</t>
  </si>
  <si>
    <r>
      <t xml:space="preserve">Розпорядження від 14.08.2017 № 555,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Розпорядження від 13.10.2020 № 689</t>
    </r>
  </si>
  <si>
    <r>
      <rPr>
        <b/>
        <sz val="11"/>
        <color indexed="8"/>
        <rFont val="Times New Roman"/>
        <family val="1"/>
      </rPr>
      <t xml:space="preserve">Золочівський </t>
    </r>
    <r>
      <rPr>
        <sz val="11"/>
        <color indexed="8"/>
        <rFont val="Times New Roman"/>
        <family val="1"/>
      </rPr>
      <t xml:space="preserve">  (Бродівський, Буський)</t>
    </r>
  </si>
  <si>
    <r>
      <rPr>
        <b/>
        <sz val="11"/>
        <color indexed="8"/>
        <rFont val="Times New Roman"/>
        <family val="1"/>
      </rPr>
      <t xml:space="preserve">Червоноградський </t>
    </r>
    <r>
      <rPr>
        <sz val="11"/>
        <color indexed="8"/>
        <rFont val="Times New Roman"/>
        <family val="1"/>
      </rPr>
      <t>(Радехівський)</t>
    </r>
  </si>
  <si>
    <t xml:space="preserve">Яворівський </t>
  </si>
  <si>
    <t>Розпорядження від 19.11.21 № 310</t>
  </si>
  <si>
    <t>Розпорядження від 30.11.2021 № 176</t>
  </si>
  <si>
    <t xml:space="preserve">Розпорядження від 30.08.2018 
№ 898/02-06 </t>
  </si>
  <si>
    <t>Райо-нів</t>
  </si>
  <si>
    <t>Насел. пунктів</t>
  </si>
  <si>
    <t>Присадибних дідянок</t>
  </si>
  <si>
    <t>Госп-в всіх форм власності</t>
  </si>
  <si>
    <t>В госп-вах всіх форм власності</t>
  </si>
  <si>
    <r>
      <rPr>
        <b/>
        <sz val="11"/>
        <rFont val="Times New Roman"/>
        <family val="1"/>
      </rPr>
      <t xml:space="preserve">Івано-Франківський </t>
    </r>
    <r>
      <rPr>
        <sz val="11"/>
        <rFont val="Times New Roman"/>
        <family val="1"/>
      </rPr>
      <t xml:space="preserve">
(м. Івано - Франківськ)</t>
    </r>
  </si>
  <si>
    <r>
      <rPr>
        <b/>
        <sz val="11"/>
        <rFont val="Times New Roman"/>
        <family val="1"/>
      </rPr>
      <t>Вінницький</t>
    </r>
    <r>
      <rPr>
        <sz val="11"/>
        <rFont val="Times New Roman"/>
        <family val="1"/>
      </rPr>
      <t xml:space="preserve">                     (Іллінецький, Липовецький,Літинський, Оратівський, Тиврівський, м. Вінниця)</t>
    </r>
  </si>
  <si>
    <r>
      <rPr>
        <b/>
        <sz val="11"/>
        <rFont val="Times New Roman"/>
        <family val="1"/>
      </rPr>
      <t xml:space="preserve">Жмеринський                    </t>
    </r>
    <r>
      <rPr>
        <sz val="11"/>
        <rFont val="Times New Roman"/>
        <family val="1"/>
      </rPr>
      <t xml:space="preserve"> (Барський, Шаргородський, 
м. Жмеринка)</t>
    </r>
  </si>
  <si>
    <r>
      <rPr>
        <b/>
        <sz val="11"/>
        <rFont val="Times New Roman"/>
        <family val="1"/>
      </rPr>
      <t>Могилів-Подільський</t>
    </r>
    <r>
      <rPr>
        <sz val="11"/>
        <rFont val="Times New Roman"/>
        <family val="1"/>
      </rPr>
      <t xml:space="preserve">   (Муровано- Куриловецький, Чернівецький, Ямпільський, 
м. Могилів-Подільськ)</t>
    </r>
  </si>
  <si>
    <r>
      <rPr>
        <b/>
        <sz val="11"/>
        <rFont val="Times New Roman"/>
        <family val="1"/>
      </rPr>
      <t xml:space="preserve">Хмільницький    </t>
    </r>
    <r>
      <rPr>
        <sz val="11"/>
        <rFont val="Times New Roman"/>
        <family val="1"/>
      </rPr>
      <t xml:space="preserve"> (Калинівський, Козятинський,
 м. Хмільники)</t>
    </r>
  </si>
  <si>
    <t xml:space="preserve">                                                                     СОРГО АЛЕПСЬКЕ</t>
  </si>
  <si>
    <t xml:space="preserve">                                                                      ЗАПОРІЗЬКА область</t>
  </si>
  <si>
    <r>
      <rPr>
        <b/>
        <sz val="11"/>
        <color indexed="8"/>
        <rFont val="Times New Roman"/>
        <family val="1"/>
      </rPr>
      <t xml:space="preserve">Ізмаїльський  </t>
    </r>
    <r>
      <rPr>
        <sz val="11"/>
        <color indexed="8"/>
        <rFont val="Times New Roman"/>
        <family val="1"/>
      </rPr>
      <t xml:space="preserve">                                                                      (Кілійський,                                         Ренійський,                              м. Ізмаїл)</t>
    </r>
  </si>
  <si>
    <r>
      <rPr>
        <b/>
        <sz val="11"/>
        <color indexed="8"/>
        <rFont val="Times New Roman"/>
        <family val="1"/>
      </rPr>
      <t>Білгород-Дністовський</t>
    </r>
    <r>
      <rPr>
        <sz val="11"/>
        <color indexed="8"/>
        <rFont val="Times New Roman"/>
        <family val="1"/>
      </rPr>
      <t xml:space="preserve"> 
 (м. Б-Дністровський)</t>
    </r>
  </si>
  <si>
    <r>
      <rPr>
        <b/>
        <sz val="11"/>
        <color indexed="8"/>
        <rFont val="Times New Roman"/>
        <family val="1"/>
      </rPr>
      <t xml:space="preserve">Одеський   </t>
    </r>
    <r>
      <rPr>
        <sz val="11"/>
        <color indexed="8"/>
        <rFont val="Times New Roman"/>
        <family val="1"/>
      </rPr>
      <t xml:space="preserve">                                    (Лиманський,                        Овідіопольський)</t>
    </r>
  </si>
  <si>
    <t>ПОВИТИЦІ</t>
  </si>
  <si>
    <t xml:space="preserve">                                                        ПОВИТИЦІ</t>
  </si>
  <si>
    <t xml:space="preserve">                                                 МИКОЛАЇВСЬКА область </t>
  </si>
  <si>
    <t xml:space="preserve">Миколаївська </t>
  </si>
  <si>
    <t>Розпорядження від 09.10.2007 № 64,  Розпорядження від 09.07.2008 № 63,  Розпорядження від 19.09.2008 № 81, Розпорядження від 10.07.2003 № 228, Розпорядження від 11.09.2008 № 62, Розпорядження від 19.09.2011 № 521, Розпорядження від 28.08.2003 № 446, Розпорядження від 13.10.2003 № 372, Розпорядження від 09.07.2011 № 220, Розпорядження від 21.07.2011 № 543</t>
  </si>
  <si>
    <r>
      <rPr>
        <b/>
        <sz val="12"/>
        <rFont val="Times New Roman"/>
        <family val="1"/>
      </rPr>
      <t xml:space="preserve">Білоцерківський </t>
    </r>
    <r>
      <rPr>
        <sz val="12"/>
        <rFont val="Times New Roman"/>
        <family val="1"/>
      </rPr>
      <t>(Рокитнянський, Сквирський, Ставищенський, Таращанський, Тетіївський, Володарський)</t>
    </r>
  </si>
  <si>
    <t>Розпорядження від 10.10.2003 № 656, Розпорядження від 08.09.2003 № 554, Розпорядження від 22.08.2007 № 88, Розпорядження від 19.08.2003 № 276, Розпорядження від 17.09.2003 № 817</t>
  </si>
  <si>
    <r>
      <rPr>
        <b/>
        <sz val="12"/>
        <rFont val="Times New Roman"/>
        <family val="1"/>
      </rPr>
      <t xml:space="preserve">Бориспільський </t>
    </r>
    <r>
      <rPr>
        <sz val="12"/>
        <rFont val="Times New Roman"/>
        <family val="1"/>
      </rPr>
      <t>(Переяслав-Хмельницький, Яготинський, 
м. Бориспіль)</t>
    </r>
  </si>
  <si>
    <r>
      <rPr>
        <b/>
        <sz val="12"/>
        <rFont val="Times New Roman"/>
        <family val="1"/>
      </rPr>
      <t xml:space="preserve">Броварський </t>
    </r>
    <r>
      <rPr>
        <sz val="12"/>
        <rFont val="Times New Roman"/>
        <family val="1"/>
      </rPr>
      <t>(Баришівський, Згурівський)</t>
    </r>
  </si>
  <si>
    <t xml:space="preserve">Розпорядження від 16.09.2003 № 443, Розпорядження від 18.07.2007 №18, Розпорядження від 29.07.2008 № 165, Розпорядження від 19.09.2007 № 100, Розпорядження від 01.09.2007 № 8,  Розпорядження від 04.09.2007 № 33, Розпорядження від 18.07.2003 № 278 </t>
  </si>
  <si>
    <r>
      <rPr>
        <b/>
        <sz val="12"/>
        <rFont val="Times New Roman"/>
        <family val="1"/>
      </rPr>
      <t xml:space="preserve">Бучанський </t>
    </r>
    <r>
      <rPr>
        <sz val="12"/>
        <rFont val="Times New Roman"/>
        <family val="1"/>
      </rPr>
      <t xml:space="preserve">
(К.-Святошинський)</t>
    </r>
  </si>
  <si>
    <t>Розпорядження від 17.09.2010 № 584, Розпорядження від 23.07.2003 № 387, Розпорядження від 02.12.2009 № 978, Розпорядження від 07.07.2003 № 230, Розпорядження від 11.07.2003 № 362</t>
  </si>
  <si>
    <r>
      <t xml:space="preserve">Обухівський </t>
    </r>
    <r>
      <rPr>
        <sz val="12"/>
        <rFont val="Times New Roman"/>
        <family val="1"/>
      </rPr>
      <t>(Богуславський, Васильківський, Кагарлицький, Миронівський)</t>
    </r>
  </si>
  <si>
    <r>
      <rPr>
        <b/>
        <sz val="12"/>
        <color indexed="8"/>
        <rFont val="Times New Roman"/>
        <family val="1"/>
      </rPr>
      <t>Білоцерківський</t>
    </r>
    <r>
      <rPr>
        <sz val="12"/>
        <color indexed="8"/>
        <rFont val="Times New Roman"/>
        <family val="1"/>
      </rPr>
      <t xml:space="preserve"> (Ставищенський, Тетіївський, Володарський, Таращанський, Медвидинська сільська рада)</t>
    </r>
  </si>
  <si>
    <t>Розпорядження від 26.09.2018 № 470, Розпорядження від 05.09.2018 № 422, Розпорядження від  28.09.2020 № 349, Розпорядження від 17.09.2018 № 354, Розпорядження від 13.09.2018 № 342,  Розпорядження від 29.08.2019 № 223, Розпорядження від 11.08.2020 № 206, Розпорядження від 28.08.2019 № 118, Розпорядження від 17.09.2020 № 141, Розпорядження від 28.08.2020 № 76, Розпорядження від 13.08.2020 № 160</t>
  </si>
  <si>
    <r>
      <rPr>
        <b/>
        <sz val="12"/>
        <color indexed="8"/>
        <rFont val="Times New Roman"/>
        <family val="1"/>
      </rPr>
      <t xml:space="preserve">Бориспільський </t>
    </r>
    <r>
      <rPr>
        <sz val="12"/>
        <color indexed="8"/>
        <rFont val="Times New Roman"/>
        <family val="1"/>
      </rPr>
      <t>(Переяслав-Хмельницький)</t>
    </r>
  </si>
  <si>
    <t>Розпорядження від 28.08.2021 № 230</t>
  </si>
  <si>
    <t>Розпорядження від 05.09.2019 № 215, Розпорядження від 31.08.2020 № 182, Розпорядження від 13.08.2020 № 161</t>
  </si>
  <si>
    <r>
      <rPr>
        <b/>
        <sz val="12"/>
        <color indexed="8"/>
        <rFont val="Times New Roman"/>
        <family val="1"/>
      </rPr>
      <t>Обухівський</t>
    </r>
    <r>
      <rPr>
        <sz val="12"/>
        <color indexed="8"/>
        <rFont val="Times New Roman"/>
        <family val="1"/>
      </rPr>
      <t xml:space="preserve"> (Миронівський, Богуславський, Кагарлицький)</t>
    </r>
  </si>
  <si>
    <t>Розпорядження від 01.09.2021 № 136</t>
  </si>
  <si>
    <t>Розпорядження від 06.04.1988 № 218, Розпорядження від 15.03.1988 № 51</t>
  </si>
  <si>
    <r>
      <rPr>
        <b/>
        <sz val="12"/>
        <color indexed="8"/>
        <rFont val="Times New Roman"/>
        <family val="1"/>
      </rPr>
      <t xml:space="preserve">Вишгородський </t>
    </r>
    <r>
      <rPr>
        <sz val="12"/>
        <color indexed="8"/>
        <rFont val="Times New Roman"/>
        <family val="1"/>
      </rPr>
      <t>(Івнківський)</t>
    </r>
  </si>
  <si>
    <r>
      <t xml:space="preserve">Білоцерківський </t>
    </r>
    <r>
      <rPr>
        <sz val="11"/>
        <rFont val="Times New Roman"/>
        <family val="1"/>
      </rPr>
      <t>(Володарський, Рокитнянський, Сквирський, Ставищенський, Таращанський, Тетіївський, 
м. Біла Церква)</t>
    </r>
  </si>
  <si>
    <r>
      <rPr>
        <b/>
        <sz val="11"/>
        <rFont val="Times New Roman"/>
        <family val="1"/>
      </rPr>
      <t xml:space="preserve">Бориспільський 
</t>
    </r>
    <r>
      <rPr>
        <sz val="11"/>
        <rFont val="Times New Roman"/>
        <family val="1"/>
      </rPr>
      <t>(П.-Хмельницький, Яготинський, 
м. Переяслав-Хмельницький, 
м. Бориспіль)</t>
    </r>
  </si>
  <si>
    <r>
      <rPr>
        <b/>
        <sz val="11"/>
        <rFont val="Times New Roman"/>
        <family val="1"/>
      </rPr>
      <t xml:space="preserve">Броварський </t>
    </r>
    <r>
      <rPr>
        <sz val="11"/>
        <rFont val="Times New Roman"/>
        <family val="1"/>
      </rPr>
      <t>(Баришівський, Згурівський, 
м. Бровари)</t>
    </r>
  </si>
  <si>
    <r>
      <rPr>
        <b/>
        <sz val="11"/>
        <rFont val="Times New Roman"/>
        <family val="1"/>
      </rPr>
      <t xml:space="preserve">Бучанський </t>
    </r>
    <r>
      <rPr>
        <sz val="11"/>
        <rFont val="Times New Roman"/>
        <family val="1"/>
      </rPr>
      <t>(Бородянський, К.-Святошинський, Макарівський, 
м. Ірпінь)</t>
    </r>
  </si>
  <si>
    <r>
      <rPr>
        <b/>
        <sz val="11"/>
        <rFont val="Times New Roman"/>
        <family val="1"/>
      </rPr>
      <t>Вишгородський</t>
    </r>
    <r>
      <rPr>
        <sz val="11"/>
        <rFont val="Times New Roman"/>
        <family val="1"/>
      </rPr>
      <t xml:space="preserve"> 
(Іванківський, 
м. Вишгород)</t>
    </r>
  </si>
  <si>
    <r>
      <rPr>
        <b/>
        <sz val="11"/>
        <rFont val="Times New Roman"/>
        <family val="1"/>
      </rPr>
      <t xml:space="preserve">Обухівський </t>
    </r>
    <r>
      <rPr>
        <sz val="11"/>
        <rFont val="Times New Roman"/>
        <family val="1"/>
      </rPr>
      <t>(Богуславський, Васильківський, Кагарлицький, Миронівський, 
м. Васильків, 
м. Ржищів)</t>
    </r>
  </si>
  <si>
    <t>Акти про результати наглду від 30.06.2021, 30.07.2021, 25.08.2021</t>
  </si>
  <si>
    <t>Розпорядження від 18.11.2003 № 332, Розпорядження від 13.10.2003 
№ 372+акти обстеження, Розпорядження від 02.12.2008 № 543, Розпорядження від 11.09.2008 № 63, Розпорядження від 19.09.2011 
№ 522+акти обстеження, Розпорядження від 28.08.2003 № 446, Розпорядження від 27.08.2003 № 284, Розпорядження від 08.01.2009 
№ 1+акти обстеження, Розпорядження від 30.07.2003 
№ 507+акти обстеження</t>
  </si>
  <si>
    <t>Розпорядження від 15.08.2011 
№ 2341+акти обстеження, Розпорядження від 10.09.2009 № 964, Розпорядження від 25.07.2003 № 250, Розпорядження від 25.09.2007 № 57, Розпорядження від 08.08.2011 
№ 943+акти обстеження,   Розпорядження від 03.07.2009 
№ 119/7-09</t>
  </si>
  <si>
    <t>Розпорядження від 11.08.1997 
№ 313+акти обстеження, Розпорядження від 04.12.2009 № 1498, Розпорядження від 18.12.2008 № 822, Розпорядження від 14.10.2003 № 486</t>
  </si>
  <si>
    <t>Розпорядження від 07.09.2011 № 679, Розпорядження від 13.07.2007 № 169, Розпорядження від 11.11.2008
№ 96+акти обстеження, Розпорядження від 24.08.2007 № 4,  Рішення 25.07.2008 № 65, Розпорядження від 12.04.1990  
№ 67+акти обстеження</t>
  </si>
  <si>
    <t>Розпорядження від 24.11.2008 
№ 20+акти обстеження, Розпорядження від 22.09.2008 № 251, Розпорядження від 28.08.2008 № 25, Розпорядження від 06.09.2008 № 17, Розпорядження від 06.09.2008 
№ 23-а+акти обстеження, Розпорядження від 30.09.1985 № 235</t>
  </si>
  <si>
    <t xml:space="preserve">Розпорядження від 29.12.2008 № 857, Розпорядження від 22.10.2003 № 554, Розпорядження від 02.12.2009 № 978, Розпорядження від 01.09.2003 
№ 295+акти обстеження, Розпорядження від 19.08.2004 
№ 510+акти обстеження, Розпорядження від 17.08.2011 № 153, Розпорядження від 20.08.2007 № 433 </t>
  </si>
  <si>
    <r>
      <rPr>
        <b/>
        <sz val="11"/>
        <color indexed="8"/>
        <rFont val="Times New Roman"/>
        <family val="1"/>
      </rPr>
      <t xml:space="preserve">Охтирський </t>
    </r>
    <r>
      <rPr>
        <sz val="11"/>
        <color indexed="8"/>
        <rFont val="Times New Roman"/>
        <family val="1"/>
      </rPr>
      <t>(Великописарівський, Тростянецький)</t>
    </r>
  </si>
  <si>
    <t>Розпорядження від 27.06.2013            № 104-ОД , Розпорядження від 08.11.2017 № 39 і-ОД</t>
  </si>
  <si>
    <t>Розпорядження від 26.09.20011 № 525, Розпорядження від 12.09.2011 № 433, Розпорядження від 21.12.2015           № 599-ОД, Розпорядження від 30.10.2014 № 463-ОД, Розпорядження  від 22.11.2011 № 814</t>
  </si>
  <si>
    <t>Розпорядження від 19.09.2011 № 679, Розпорядження від 05.10.2011 № 735</t>
  </si>
  <si>
    <t xml:space="preserve">Розпорядження  від 08.11.2016 № 376-ОД, Розпорядження від 01.11.2016           № 360-ОД </t>
  </si>
  <si>
    <r>
      <rPr>
        <b/>
        <sz val="11"/>
        <color indexed="8"/>
        <rFont val="Times New Roman"/>
        <family val="1"/>
      </rPr>
      <t xml:space="preserve">Шосткинський </t>
    </r>
    <r>
      <rPr>
        <sz val="11"/>
        <color indexed="8"/>
        <rFont val="Times New Roman"/>
        <family val="1"/>
      </rPr>
      <t xml:space="preserve">
(Середино - Будський, Ямпільський)</t>
    </r>
  </si>
  <si>
    <t>Рішення від 19.09.1984 № 197,  Розпорядження від 21.12.2008 № 544, Розпорядження від 12.06.2009 № 428-ОД, 
Розпорядження від 16.08.1990 № 154</t>
  </si>
  <si>
    <t xml:space="preserve">Розпорядження від 08.12.2021  
№ 306-ОД </t>
  </si>
  <si>
    <t>Розпорядження від 03.08.2011 № 733-ОД, 
Розпорядження від 30.06.2011 № 586, Розпорядження від 08.10.2009 № 903</t>
  </si>
  <si>
    <t>Рішення від 25.03.2021 № 14, Розпорядження від 16.03.2021 
№ 18-ОД, 
Розпорядження від 05.04.2021 
№ 53-ОД, 
Розпорядження від 07.04.2021 № 104, Розпорядження від 15.04.2021 
№ 87- ОД</t>
  </si>
  <si>
    <t xml:space="preserve">Розпорядження від 04.01.2021 
№  2-ОД </t>
  </si>
  <si>
    <t>Розпорядження від 08.12.2020 
№ 203-ОД</t>
  </si>
  <si>
    <r>
      <rPr>
        <b/>
        <sz val="11"/>
        <color indexed="8"/>
        <rFont val="Times New Roman"/>
        <family val="1"/>
      </rPr>
      <t xml:space="preserve">Охтирський </t>
    </r>
    <r>
      <rPr>
        <sz val="11"/>
        <color indexed="8"/>
        <rFont val="Times New Roman"/>
        <family val="1"/>
      </rPr>
      <t>(Великописарівський)</t>
    </r>
  </si>
  <si>
    <r>
      <rPr>
        <b/>
        <sz val="11"/>
        <color indexed="8"/>
        <rFont val="Times New Roman"/>
        <family val="1"/>
      </rPr>
      <t xml:space="preserve">Сумький
 </t>
    </r>
    <r>
      <rPr>
        <sz val="11"/>
        <color indexed="8"/>
        <rFont val="Times New Roman"/>
        <family val="1"/>
      </rPr>
      <t>(Білопільський, Краснопільський, Лебединський, 
м. Лебедин, м. Суми)</t>
    </r>
  </si>
  <si>
    <r>
      <rPr>
        <b/>
        <sz val="11"/>
        <color indexed="8"/>
        <rFont val="Times New Roman"/>
        <family val="1"/>
      </rPr>
      <t xml:space="preserve">Конотопський </t>
    </r>
    <r>
      <rPr>
        <sz val="11"/>
        <color indexed="8"/>
        <rFont val="Times New Roman"/>
        <family val="1"/>
      </rPr>
      <t>(Буринський, Кролевецький, Путивльський, 
м. Конотоп)</t>
    </r>
  </si>
  <si>
    <r>
      <t xml:space="preserve">Охтирський </t>
    </r>
    <r>
      <rPr>
        <sz val="11"/>
        <color indexed="8"/>
        <rFont val="Times New Roman"/>
        <family val="1"/>
      </rPr>
      <t>(Великописарівський, Тростянецький,
 м. Охтирка)</t>
    </r>
  </si>
  <si>
    <r>
      <rPr>
        <b/>
        <sz val="11"/>
        <color indexed="8"/>
        <rFont val="Times New Roman"/>
        <family val="1"/>
      </rPr>
      <t xml:space="preserve">Шосткинський </t>
    </r>
    <r>
      <rPr>
        <sz val="11"/>
        <color indexed="8"/>
        <rFont val="Times New Roman"/>
        <family val="1"/>
      </rPr>
      <t>(Глухівський, Середино-Будський, Ямпільський, м. Глухів, м. Шостка)</t>
    </r>
  </si>
  <si>
    <r>
      <rPr>
        <b/>
        <sz val="11"/>
        <color indexed="8"/>
        <rFont val="Times New Roman"/>
        <family val="1"/>
      </rPr>
      <t xml:space="preserve">Роменський </t>
    </r>
    <r>
      <rPr>
        <sz val="11"/>
        <color indexed="8"/>
        <rFont val="Times New Roman"/>
        <family val="1"/>
      </rPr>
      <t>(Липоводолинський, Недригайлівський,  
м. Ромни)</t>
    </r>
  </si>
  <si>
    <t>Розпорядження від 30.12.2020 
№ 665-ОД</t>
  </si>
  <si>
    <t>відповідно до АТУ, який діяв до 
2020 року</t>
  </si>
  <si>
    <t>У господарствах всіх форм власності</t>
  </si>
  <si>
    <t>Повитиці</t>
  </si>
  <si>
    <t xml:space="preserve">Розпорядження  від 04.08.2020 № 331, Розпорядження від 14.08.2020 № 175 рр </t>
  </si>
  <si>
    <t>Розпорядження від 05.08.2021
№ 218-р;
Розпорядження від 20.08.2021 
№ 233-р</t>
  </si>
  <si>
    <t xml:space="preserve">БУРА ГНИЛЬ КАРТОПЛІ </t>
  </si>
  <si>
    <t>Розпорядження від 16.09.2020 
№ 209/01-01-08</t>
  </si>
  <si>
    <t xml:space="preserve">Розпорядження від 16.06.07 № 518/А-2007; Розпорядження від 01.10.13 
№ 597/А-2013;                                                 Розпорядження від 03.10.11 № 610/А-2011;                                               Розпорядження від 15.09.11 № 475/А-2011;                                          Розпорядження від 26.09.13 № 436/13;  Розпорядження від 27.07.12 № 151                                                  </t>
  </si>
  <si>
    <t>Розпорядження від 12.06.08 № 91;              Розпорядження від 05.09.08 № 453;               Розпорядження від 18.09.08 № 146;              Розпорядження від 27.09.13 №430;          Розпорядження від 11.09.19 № 374/02-03; Розпорядження від 26.08.20 № 143;                              Розпорядження від 02.11.21 № 224/А-2021, Розпорядження від 19.07.07
№ 955</t>
  </si>
  <si>
    <t>Розпорядження № 191-р від 29.09.2008, 
Розпорядження № 22 від 14.02.2011 Розпорядження № 37 від 18.02.2011 Розпорядження № 261 від 1.09.2021        Розпордження № 241 від 25.11.2020 (зміни до № 415 від 25.11.2010) Розпорядження № 167 від 05.09.2018 Розпорядження № 404 від 13.11.2013 (зміни до № 271 від 29.04.2011), Розпорядження від 11.10.2010 № 376-р, 
Розпорядження від 08.10.2008 № 304</t>
  </si>
  <si>
    <t>Рішення від 25.08.2006 № 8-57, Рішення від 27.08.2008 № 8-67,  Рішішення від 28.08.2008 № 148, Рішення від 17.09.1998 № 14, Розпорядження від 20.09.2012 № 731, Розпорядження від 19.11.2009 № 741-р</t>
  </si>
  <si>
    <r>
      <rPr>
        <b/>
        <sz val="11"/>
        <rFont val="Times New Roman"/>
        <family val="1"/>
      </rPr>
      <t xml:space="preserve">Ніжинський  </t>
    </r>
    <r>
      <rPr>
        <sz val="11"/>
        <rFont val="Times New Roman"/>
        <family val="1"/>
      </rPr>
      <t xml:space="preserve">             (Бахмацький, Бобровицький, Ніжинський, Носівський)</t>
    </r>
  </si>
  <si>
    <r>
      <rPr>
        <b/>
        <sz val="11"/>
        <rFont val="Times New Roman"/>
        <family val="1"/>
      </rPr>
      <t>Прилуцький</t>
    </r>
    <r>
      <rPr>
        <sz val="11"/>
        <rFont val="Times New Roman"/>
        <family val="1"/>
      </rPr>
      <t xml:space="preserve"> (Варвинський, Ічнянський, Прилуцький)</t>
    </r>
  </si>
  <si>
    <r>
      <rPr>
        <b/>
        <sz val="11"/>
        <rFont val="Times New Roman"/>
        <family val="1"/>
      </rPr>
      <t xml:space="preserve">Чернігівський </t>
    </r>
    <r>
      <rPr>
        <sz val="11"/>
        <rFont val="Times New Roman"/>
        <family val="1"/>
      </rPr>
      <t>(Чернігівський, Козелецький)</t>
    </r>
  </si>
  <si>
    <r>
      <rPr>
        <b/>
        <sz val="11"/>
        <color indexed="8"/>
        <rFont val="Times New Roman"/>
        <family val="1"/>
      </rPr>
      <t xml:space="preserve">Бердянський </t>
    </r>
    <r>
      <rPr>
        <sz val="11"/>
        <color indexed="8"/>
        <rFont val="Times New Roman"/>
        <family val="1"/>
      </rPr>
      <t>(Приморський, Чернігівський)</t>
    </r>
  </si>
  <si>
    <t xml:space="preserve">Розпорядження від 22.12.2011 № 333, Розпорядження від 21.07.2020 № 120,  Розпорядження від 25.08.2020 № 207-Р, Рішення від 23.10.1985 № 308, Розпорядження від 14.02.20011 № 81, Розпорядження від 17.02.2011 № 67, Розпорядження від 06.10.2020 № 194, Розпорядження від 05.11.2020 № 150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</si>
</sst>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_-* #,##0.000_р_._-;\-* #,##0.000_р_._-;_-* &quot;-&quot;??_р_._-;_-@_-"/>
    <numFmt numFmtId="192" formatCode="0.000"/>
    <numFmt numFmtId="193" formatCode="0.0000"/>
    <numFmt numFmtId="194" formatCode="0.00000"/>
    <numFmt numFmtId="195" formatCode="0.0"/>
    <numFmt numFmtId="196" formatCode="[$€-2]\ ###,000_);[Red]\([$€-2]\ ###,000\)"/>
    <numFmt numFmtId="197" formatCode="[$-FC19]d\ mmmm\ yyyy\ &quot;г.&quot;"/>
    <numFmt numFmtId="198" formatCode="_-* #,##0.00_-;\-* #,##0.00_-;_-* &quot;-&quot;??_-;_-@_-"/>
  </numFmts>
  <fonts count="13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1"/>
      <name val="Arial Cyr"/>
      <family val="2"/>
    </font>
    <font>
      <i/>
      <sz val="12"/>
      <name val="Arial Cyr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Arial Cyr"/>
      <family val="2"/>
    </font>
    <font>
      <b/>
      <i/>
      <sz val="18"/>
      <name val="Arial Cyr"/>
      <family val="2"/>
    </font>
    <font>
      <b/>
      <i/>
      <sz val="2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i/>
      <sz val="22"/>
      <name val="Times New Roman"/>
      <family val="1"/>
    </font>
    <font>
      <b/>
      <i/>
      <sz val="2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2"/>
    </font>
    <font>
      <sz val="12"/>
      <name val="Arial Cyr"/>
      <family val="2"/>
    </font>
    <font>
      <i/>
      <sz val="16"/>
      <name val="Arial Cyr"/>
      <family val="2"/>
    </font>
    <font>
      <sz val="16"/>
      <name val="Times New Roman"/>
      <family val="1"/>
    </font>
    <font>
      <b/>
      <i/>
      <sz val="11"/>
      <name val="Arial Cyr"/>
      <family val="2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sz val="18"/>
      <name val="Arial Cyr"/>
      <family val="0"/>
    </font>
    <font>
      <sz val="11"/>
      <name val="Times New Roman"/>
      <family val="1"/>
    </font>
    <font>
      <sz val="18"/>
      <name val="Arial Cyr"/>
      <family val="0"/>
    </font>
    <font>
      <sz val="11"/>
      <name val="Arial Cyr"/>
      <family val="2"/>
    </font>
    <font>
      <b/>
      <sz val="12"/>
      <name val="Times New Roman"/>
      <family val="1"/>
    </font>
    <font>
      <b/>
      <i/>
      <sz val="16"/>
      <name val="Times New Roman"/>
      <family val="1"/>
    </font>
    <font>
      <sz val="16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i/>
      <sz val="11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yr"/>
      <family val="0"/>
    </font>
    <font>
      <sz val="7"/>
      <name val="Times New Roman"/>
      <family val="1"/>
    </font>
    <font>
      <b/>
      <sz val="16"/>
      <name val="Times New Roman"/>
      <family val="1"/>
    </font>
    <font>
      <sz val="11"/>
      <color indexed="17"/>
      <name val="Times New Roman"/>
      <family val="1"/>
    </font>
    <font>
      <i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7"/>
      <name val="Times New Roman"/>
      <family val="1"/>
    </font>
    <font>
      <sz val="11"/>
      <color indexed="36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Arial"/>
      <family val="2"/>
    </font>
    <font>
      <sz val="11"/>
      <color rgb="FFFF0000"/>
      <name val="Times New Roman"/>
      <family val="1"/>
    </font>
    <font>
      <sz val="11"/>
      <color theme="6"/>
      <name val="Times New Roman"/>
      <family val="1"/>
    </font>
    <font>
      <sz val="11"/>
      <color theme="7" tint="-0.24997000396251678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Arial"/>
      <family val="2"/>
    </font>
    <font>
      <b/>
      <sz val="14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0" fontId="94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99" fillId="28" borderId="7" applyNumberFormat="0" applyAlignment="0" applyProtection="0"/>
    <xf numFmtId="0" fontId="100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02" fillId="30" borderId="0" applyNumberFormat="0" applyBorder="0" applyAlignment="0" applyProtection="0"/>
    <xf numFmtId="0" fontId="10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6" fillId="32" borderId="0" applyNumberFormat="0" applyBorder="0" applyAlignment="0" applyProtection="0"/>
  </cellStyleXfs>
  <cellXfs count="11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28" fillId="0" borderId="14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textRotation="90"/>
    </xf>
    <xf numFmtId="0" fontId="3" fillId="0" borderId="15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3" xfId="0" applyFill="1" applyBorder="1" applyAlignment="1">
      <alignment/>
    </xf>
    <xf numFmtId="0" fontId="2" fillId="0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3" fillId="33" borderId="0" xfId="0" applyFont="1" applyFill="1" applyBorder="1" applyAlignment="1">
      <alignment/>
    </xf>
    <xf numFmtId="0" fontId="21" fillId="33" borderId="15" xfId="0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1" xfId="0" applyFill="1" applyBorder="1" applyAlignment="1">
      <alignment/>
    </xf>
    <xf numFmtId="0" fontId="21" fillId="33" borderId="17" xfId="0" applyFont="1" applyFill="1" applyBorder="1" applyAlignment="1">
      <alignment horizontal="center"/>
    </xf>
    <xf numFmtId="193" fontId="21" fillId="33" borderId="17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0" xfId="0" applyFont="1" applyFill="1" applyAlignment="1">
      <alignment/>
    </xf>
    <xf numFmtId="0" fontId="17" fillId="33" borderId="22" xfId="0" applyFont="1" applyFill="1" applyBorder="1" applyAlignment="1">
      <alignment/>
    </xf>
    <xf numFmtId="0" fontId="22" fillId="33" borderId="19" xfId="0" applyFont="1" applyFill="1" applyBorder="1" applyAlignment="1">
      <alignment/>
    </xf>
    <xf numFmtId="0" fontId="21" fillId="33" borderId="11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192" fontId="21" fillId="33" borderId="17" xfId="0" applyNumberFormat="1" applyFont="1" applyFill="1" applyBorder="1" applyAlignment="1">
      <alignment horizontal="center"/>
    </xf>
    <xf numFmtId="0" fontId="21" fillId="33" borderId="22" xfId="0" applyFont="1" applyFill="1" applyBorder="1" applyAlignment="1">
      <alignment horizontal="center"/>
    </xf>
    <xf numFmtId="0" fontId="5" fillId="33" borderId="22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9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1" fillId="33" borderId="15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center" vertical="top" wrapText="1"/>
    </xf>
    <xf numFmtId="192" fontId="1" fillId="33" borderId="19" xfId="0" applyNumberFormat="1" applyFont="1" applyFill="1" applyBorder="1" applyAlignment="1">
      <alignment horizontal="center" vertical="top" wrapText="1"/>
    </xf>
    <xf numFmtId="192" fontId="1" fillId="33" borderId="19" xfId="0" applyNumberFormat="1" applyFont="1" applyFill="1" applyBorder="1" applyAlignment="1">
      <alignment horizontal="center"/>
    </xf>
    <xf numFmtId="192" fontId="5" fillId="33" borderId="0" xfId="0" applyNumberFormat="1" applyFont="1" applyFill="1" applyBorder="1" applyAlignment="1">
      <alignment horizontal="center"/>
    </xf>
    <xf numFmtId="192" fontId="5" fillId="33" borderId="0" xfId="0" applyNumberFormat="1" applyFont="1" applyFill="1" applyBorder="1" applyAlignment="1">
      <alignment horizontal="center"/>
    </xf>
    <xf numFmtId="193" fontId="5" fillId="33" borderId="0" xfId="0" applyNumberFormat="1" applyFont="1" applyFill="1" applyBorder="1" applyAlignment="1">
      <alignment horizontal="center"/>
    </xf>
    <xf numFmtId="193" fontId="5" fillId="33" borderId="0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11" fillId="33" borderId="14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horizontal="center" vertical="top" wrapText="1"/>
    </xf>
    <xf numFmtId="0" fontId="21" fillId="33" borderId="19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vertical="center"/>
    </xf>
    <xf numFmtId="0" fontId="5" fillId="33" borderId="19" xfId="0" applyFont="1" applyFill="1" applyBorder="1" applyAlignment="1">
      <alignment/>
    </xf>
    <xf numFmtId="192" fontId="5" fillId="33" borderId="19" xfId="0" applyNumberFormat="1" applyFont="1" applyFill="1" applyBorder="1" applyAlignment="1">
      <alignment horizontal="center"/>
    </xf>
    <xf numFmtId="192" fontId="5" fillId="33" borderId="19" xfId="0" applyNumberFormat="1" applyFont="1" applyFill="1" applyBorder="1" applyAlignment="1">
      <alignment horizontal="center"/>
    </xf>
    <xf numFmtId="0" fontId="26" fillId="33" borderId="17" xfId="0" applyFont="1" applyFill="1" applyBorder="1" applyAlignment="1">
      <alignment horizontal="center" vertical="top" wrapText="1"/>
    </xf>
    <xf numFmtId="0" fontId="26" fillId="33" borderId="17" xfId="0" applyFont="1" applyFill="1" applyBorder="1" applyAlignment="1">
      <alignment vertical="top" wrapText="1"/>
    </xf>
    <xf numFmtId="0" fontId="26" fillId="33" borderId="23" xfId="0" applyFont="1" applyFill="1" applyBorder="1" applyAlignment="1">
      <alignment horizontal="center" vertical="top" wrapText="1"/>
    </xf>
    <xf numFmtId="0" fontId="26" fillId="33" borderId="12" xfId="0" applyFont="1" applyFill="1" applyBorder="1" applyAlignment="1">
      <alignment horizontal="center" vertical="top" wrapText="1"/>
    </xf>
    <xf numFmtId="0" fontId="26" fillId="33" borderId="12" xfId="0" applyFont="1" applyFill="1" applyBorder="1" applyAlignment="1">
      <alignment horizontal="center" vertical="top" wrapText="1"/>
    </xf>
    <xf numFmtId="0" fontId="26" fillId="33" borderId="17" xfId="0" applyFont="1" applyFill="1" applyBorder="1" applyAlignment="1">
      <alignment vertical="top" wrapText="1"/>
    </xf>
    <xf numFmtId="0" fontId="26" fillId="33" borderId="15" xfId="0" applyFont="1" applyFill="1" applyBorder="1" applyAlignment="1">
      <alignment vertical="top" wrapText="1"/>
    </xf>
    <xf numFmtId="0" fontId="26" fillId="33" borderId="22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vertical="top" wrapText="1"/>
    </xf>
    <xf numFmtId="0" fontId="0" fillId="33" borderId="18" xfId="0" applyFill="1" applyBorder="1" applyAlignment="1">
      <alignment vertical="center"/>
    </xf>
    <xf numFmtId="0" fontId="0" fillId="33" borderId="10" xfId="0" applyFill="1" applyBorder="1" applyAlignment="1">
      <alignment/>
    </xf>
    <xf numFmtId="0" fontId="26" fillId="33" borderId="0" xfId="0" applyFont="1" applyFill="1" applyBorder="1" applyAlignment="1">
      <alignment vertical="top" wrapText="1"/>
    </xf>
    <xf numFmtId="0" fontId="107" fillId="33" borderId="1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192" fontId="1" fillId="33" borderId="17" xfId="0" applyNumberFormat="1" applyFont="1" applyFill="1" applyBorder="1" applyAlignment="1">
      <alignment horizontal="center" vertical="top" wrapText="1"/>
    </xf>
    <xf numFmtId="192" fontId="1" fillId="33" borderId="22" xfId="0" applyNumberFormat="1" applyFont="1" applyFill="1" applyBorder="1" applyAlignment="1">
      <alignment horizontal="center" vertical="top"/>
    </xf>
    <xf numFmtId="0" fontId="1" fillId="33" borderId="17" xfId="0" applyFont="1" applyFill="1" applyBorder="1" applyAlignment="1">
      <alignment horizontal="center" vertical="top"/>
    </xf>
    <xf numFmtId="1" fontId="29" fillId="33" borderId="17" xfId="0" applyNumberFormat="1" applyFont="1" applyFill="1" applyBorder="1" applyAlignment="1">
      <alignment horizontal="center" vertical="top" wrapText="1"/>
    </xf>
    <xf numFmtId="0" fontId="29" fillId="33" borderId="17" xfId="0" applyFont="1" applyFill="1" applyBorder="1" applyAlignment="1">
      <alignment horizontal="center" vertical="center" wrapText="1"/>
    </xf>
    <xf numFmtId="1" fontId="29" fillId="33" borderId="17" xfId="0" applyNumberFormat="1" applyFont="1" applyFill="1" applyBorder="1" applyAlignment="1">
      <alignment horizontal="center" vertical="center" wrapText="1"/>
    </xf>
    <xf numFmtId="192" fontId="29" fillId="33" borderId="17" xfId="0" applyNumberFormat="1" applyFont="1" applyFill="1" applyBorder="1" applyAlignment="1">
      <alignment horizontal="center" vertical="center" wrapText="1"/>
    </xf>
    <xf numFmtId="192" fontId="29" fillId="33" borderId="17" xfId="0" applyNumberFormat="1" applyFont="1" applyFill="1" applyBorder="1" applyAlignment="1">
      <alignment horizontal="center" vertical="center"/>
    </xf>
    <xf numFmtId="0" fontId="29" fillId="33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192" fontId="29" fillId="33" borderId="22" xfId="0" applyNumberFormat="1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26" fillId="33" borderId="11" xfId="0" applyFont="1" applyFill="1" applyBorder="1" applyAlignment="1">
      <alignment/>
    </xf>
    <xf numFmtId="0" fontId="38" fillId="33" borderId="13" xfId="0" applyFont="1" applyFill="1" applyBorder="1" applyAlignment="1">
      <alignment horizontal="center"/>
    </xf>
    <xf numFmtId="0" fontId="39" fillId="33" borderId="22" xfId="0" applyFont="1" applyFill="1" applyBorder="1" applyAlignment="1">
      <alignment horizontal="center"/>
    </xf>
    <xf numFmtId="0" fontId="39" fillId="33" borderId="19" xfId="0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1" fillId="33" borderId="12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1" fillId="33" borderId="2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08" fillId="33" borderId="17" xfId="0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left"/>
    </xf>
    <xf numFmtId="2" fontId="2" fillId="33" borderId="11" xfId="0" applyNumberFormat="1" applyFont="1" applyFill="1" applyBorder="1" applyAlignment="1">
      <alignment/>
    </xf>
    <xf numFmtId="2" fontId="1" fillId="33" borderId="18" xfId="0" applyNumberFormat="1" applyFont="1" applyFill="1" applyBorder="1" applyAlignment="1">
      <alignment horizontal="center"/>
    </xf>
    <xf numFmtId="0" fontId="2" fillId="33" borderId="0" xfId="0" applyFont="1" applyFill="1" applyAlignment="1">
      <alignment vertical="top"/>
    </xf>
    <xf numFmtId="0" fontId="29" fillId="33" borderId="13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192" fontId="21" fillId="33" borderId="0" xfId="0" applyNumberFormat="1" applyFont="1" applyFill="1" applyBorder="1" applyAlignment="1">
      <alignment horizontal="center"/>
    </xf>
    <xf numFmtId="0" fontId="29" fillId="33" borderId="17" xfId="0" applyFont="1" applyFill="1" applyBorder="1" applyAlignment="1">
      <alignment horizontal="center" vertical="top"/>
    </xf>
    <xf numFmtId="0" fontId="1" fillId="33" borderId="17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 vertical="top"/>
    </xf>
    <xf numFmtId="0" fontId="24" fillId="33" borderId="21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21" fillId="33" borderId="18" xfId="0" applyFont="1" applyFill="1" applyBorder="1" applyAlignment="1">
      <alignment horizontal="center"/>
    </xf>
    <xf numFmtId="0" fontId="21" fillId="33" borderId="19" xfId="0" applyFont="1" applyFill="1" applyBorder="1" applyAlignment="1">
      <alignment horizontal="center"/>
    </xf>
    <xf numFmtId="192" fontId="21" fillId="33" borderId="19" xfId="0" applyNumberFormat="1" applyFont="1" applyFill="1" applyBorder="1" applyAlignment="1">
      <alignment horizontal="center"/>
    </xf>
    <xf numFmtId="0" fontId="24" fillId="33" borderId="17" xfId="0" applyFont="1" applyFill="1" applyBorder="1" applyAlignment="1">
      <alignment horizontal="center"/>
    </xf>
    <xf numFmtId="192" fontId="24" fillId="33" borderId="17" xfId="0" applyNumberFormat="1" applyFont="1" applyFill="1" applyBorder="1" applyAlignment="1">
      <alignment horizontal="center"/>
    </xf>
    <xf numFmtId="0" fontId="2" fillId="33" borderId="0" xfId="0" applyFont="1" applyFill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center" vertical="top" wrapText="1"/>
    </xf>
    <xf numFmtId="192" fontId="5" fillId="33" borderId="0" xfId="0" applyNumberFormat="1" applyFont="1" applyFill="1" applyBorder="1" applyAlignment="1">
      <alignment horizontal="center" vertical="top" wrapText="1"/>
    </xf>
    <xf numFmtId="0" fontId="24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horizontal="center" vertical="top" wrapText="1"/>
    </xf>
    <xf numFmtId="0" fontId="24" fillId="33" borderId="17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19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center" vertical="top" wrapText="1"/>
    </xf>
    <xf numFmtId="0" fontId="29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192" fontId="5" fillId="33" borderId="16" xfId="0" applyNumberFormat="1" applyFont="1" applyFill="1" applyBorder="1" applyAlignment="1">
      <alignment horizontal="center" vertical="top" wrapText="1"/>
    </xf>
    <xf numFmtId="192" fontId="5" fillId="33" borderId="16" xfId="0" applyNumberFormat="1" applyFont="1" applyFill="1" applyBorder="1" applyAlignment="1">
      <alignment horizontal="center"/>
    </xf>
    <xf numFmtId="192" fontId="5" fillId="33" borderId="0" xfId="0" applyNumberFormat="1" applyFont="1" applyFill="1" applyBorder="1" applyAlignment="1">
      <alignment horizontal="center" vertical="top"/>
    </xf>
    <xf numFmtId="0" fontId="5" fillId="33" borderId="18" xfId="0" applyFont="1" applyFill="1" applyBorder="1" applyAlignment="1">
      <alignment horizontal="center" vertical="top"/>
    </xf>
    <xf numFmtId="0" fontId="24" fillId="33" borderId="17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/>
    </xf>
    <xf numFmtId="192" fontId="5" fillId="33" borderId="19" xfId="0" applyNumberFormat="1" applyFont="1" applyFill="1" applyBorder="1" applyAlignment="1">
      <alignment horizontal="center" vertical="top" wrapText="1"/>
    </xf>
    <xf numFmtId="194" fontId="5" fillId="33" borderId="0" xfId="0" applyNumberFormat="1" applyFont="1" applyFill="1" applyBorder="1" applyAlignment="1">
      <alignment horizontal="center" vertical="top" wrapText="1"/>
    </xf>
    <xf numFmtId="194" fontId="5" fillId="33" borderId="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9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35" fillId="33" borderId="11" xfId="0" applyFont="1" applyFill="1" applyBorder="1" applyAlignment="1">
      <alignment/>
    </xf>
    <xf numFmtId="0" fontId="35" fillId="33" borderId="0" xfId="0" applyFont="1" applyFill="1" applyBorder="1" applyAlignment="1">
      <alignment/>
    </xf>
    <xf numFmtId="0" fontId="29" fillId="33" borderId="18" xfId="0" applyFont="1" applyFill="1" applyBorder="1" applyAlignment="1">
      <alignment horizontal="center"/>
    </xf>
    <xf numFmtId="0" fontId="29" fillId="33" borderId="12" xfId="0" applyFont="1" applyFill="1" applyBorder="1" applyAlignment="1">
      <alignment horizontal="center" vertical="center" wrapText="1"/>
    </xf>
    <xf numFmtId="193" fontId="29" fillId="33" borderId="12" xfId="0" applyNumberFormat="1" applyFont="1" applyFill="1" applyBorder="1" applyAlignment="1">
      <alignment horizontal="center" vertical="center" wrapText="1"/>
    </xf>
    <xf numFmtId="193" fontId="29" fillId="33" borderId="15" xfId="0" applyNumberFormat="1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"/>
    </xf>
    <xf numFmtId="193" fontId="5" fillId="33" borderId="0" xfId="0" applyNumberFormat="1" applyFont="1" applyFill="1" applyBorder="1" applyAlignment="1">
      <alignment horizontal="center" vertical="top" wrapText="1"/>
    </xf>
    <xf numFmtId="1" fontId="5" fillId="33" borderId="18" xfId="0" applyNumberFormat="1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 vertical="top" wrapText="1"/>
    </xf>
    <xf numFmtId="0" fontId="24" fillId="33" borderId="16" xfId="0" applyFont="1" applyFill="1" applyBorder="1" applyAlignment="1">
      <alignment horizontal="center" vertical="top" wrapText="1"/>
    </xf>
    <xf numFmtId="193" fontId="21" fillId="33" borderId="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vertical="top" wrapText="1" indent="1"/>
    </xf>
    <xf numFmtId="10" fontId="24" fillId="33" borderId="0" xfId="0" applyNumberFormat="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/>
    </xf>
    <xf numFmtId="0" fontId="24" fillId="33" borderId="24" xfId="0" applyFont="1" applyFill="1" applyBorder="1" applyAlignment="1">
      <alignment vertical="top" wrapText="1"/>
    </xf>
    <xf numFmtId="192" fontId="29" fillId="33" borderId="13" xfId="0" applyNumberFormat="1" applyFont="1" applyFill="1" applyBorder="1" applyAlignment="1">
      <alignment horizontal="center" vertical="center"/>
    </xf>
    <xf numFmtId="0" fontId="29" fillId="33" borderId="25" xfId="0" applyFont="1" applyFill="1" applyBorder="1" applyAlignment="1">
      <alignment horizontal="center" vertical="center" wrapText="1"/>
    </xf>
    <xf numFmtId="192" fontId="29" fillId="33" borderId="25" xfId="0" applyNumberFormat="1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/>
    </xf>
    <xf numFmtId="193" fontId="24" fillId="33" borderId="13" xfId="0" applyNumberFormat="1" applyFont="1" applyFill="1" applyBorder="1" applyAlignment="1">
      <alignment horizontal="center"/>
    </xf>
    <xf numFmtId="193" fontId="24" fillId="33" borderId="14" xfId="0" applyNumberFormat="1" applyFont="1" applyFill="1" applyBorder="1" applyAlignment="1">
      <alignment horizontal="center"/>
    </xf>
    <xf numFmtId="0" fontId="24" fillId="33" borderId="24" xfId="0" applyFont="1" applyFill="1" applyBorder="1" applyAlignment="1">
      <alignment/>
    </xf>
    <xf numFmtId="192" fontId="24" fillId="33" borderId="13" xfId="0" applyNumberFormat="1" applyFont="1" applyFill="1" applyBorder="1" applyAlignment="1">
      <alignment horizontal="center"/>
    </xf>
    <xf numFmtId="0" fontId="24" fillId="33" borderId="2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193" fontId="24" fillId="33" borderId="10" xfId="0" applyNumberFormat="1" applyFont="1" applyFill="1" applyBorder="1" applyAlignment="1">
      <alignment horizontal="center"/>
    </xf>
    <xf numFmtId="0" fontId="24" fillId="33" borderId="12" xfId="0" applyFont="1" applyFill="1" applyBorder="1" applyAlignment="1">
      <alignment horizontal="center"/>
    </xf>
    <xf numFmtId="192" fontId="24" fillId="33" borderId="11" xfId="0" applyNumberFormat="1" applyFont="1" applyFill="1" applyBorder="1" applyAlignment="1">
      <alignment horizontal="center"/>
    </xf>
    <xf numFmtId="192" fontId="24" fillId="33" borderId="14" xfId="0" applyNumberFormat="1" applyFont="1" applyFill="1" applyBorder="1" applyAlignment="1">
      <alignment horizontal="center"/>
    </xf>
    <xf numFmtId="0" fontId="24" fillId="33" borderId="12" xfId="0" applyFont="1" applyFill="1" applyBorder="1" applyAlignment="1">
      <alignment/>
    </xf>
    <xf numFmtId="192" fontId="24" fillId="33" borderId="10" xfId="0" applyNumberFormat="1" applyFont="1" applyFill="1" applyBorder="1" applyAlignment="1">
      <alignment horizontal="center"/>
    </xf>
    <xf numFmtId="0" fontId="24" fillId="33" borderId="20" xfId="0" applyFont="1" applyFill="1" applyBorder="1" applyAlignment="1">
      <alignment/>
    </xf>
    <xf numFmtId="0" fontId="24" fillId="33" borderId="26" xfId="0" applyFont="1" applyFill="1" applyBorder="1" applyAlignment="1">
      <alignment/>
    </xf>
    <xf numFmtId="193" fontId="24" fillId="33" borderId="11" xfId="0" applyNumberFormat="1" applyFont="1" applyFill="1" applyBorder="1" applyAlignment="1">
      <alignment horizontal="center"/>
    </xf>
    <xf numFmtId="0" fontId="24" fillId="33" borderId="12" xfId="0" applyFont="1" applyFill="1" applyBorder="1" applyAlignment="1">
      <alignment horizontal="center" vertical="center" wrapText="1"/>
    </xf>
    <xf numFmtId="0" fontId="108" fillId="33" borderId="12" xfId="0" applyFont="1" applyFill="1" applyBorder="1" applyAlignment="1">
      <alignment horizontal="center" vertical="center" wrapText="1"/>
    </xf>
    <xf numFmtId="0" fontId="24" fillId="33" borderId="20" xfId="0" applyFont="1" applyFill="1" applyBorder="1" applyAlignment="1">
      <alignment horizontal="left"/>
    </xf>
    <xf numFmtId="2" fontId="24" fillId="33" borderId="17" xfId="0" applyNumberFormat="1" applyFont="1" applyFill="1" applyBorder="1" applyAlignment="1">
      <alignment horizontal="center" vertical="center" wrapText="1"/>
    </xf>
    <xf numFmtId="193" fontId="24" fillId="33" borderId="16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1" fillId="33" borderId="17" xfId="0" applyFont="1" applyFill="1" applyBorder="1" applyAlignment="1">
      <alignment horizontal="center" vertical="center"/>
    </xf>
    <xf numFmtId="193" fontId="109" fillId="33" borderId="17" xfId="53" applyNumberFormat="1" applyFont="1" applyFill="1" applyBorder="1" applyAlignment="1">
      <alignment horizontal="center" vertical="top" wrapText="1"/>
      <protection/>
    </xf>
    <xf numFmtId="193" fontId="109" fillId="33" borderId="17" xfId="53" applyNumberFormat="1" applyFont="1" applyFill="1" applyBorder="1" applyAlignment="1">
      <alignment horizontal="center" vertical="center" wrapText="1"/>
      <protection/>
    </xf>
    <xf numFmtId="0" fontId="41" fillId="33" borderId="17" xfId="0" applyFont="1" applyFill="1" applyBorder="1" applyAlignment="1">
      <alignment horizontal="center" vertical="top"/>
    </xf>
    <xf numFmtId="0" fontId="26" fillId="33" borderId="17" xfId="0" applyFont="1" applyFill="1" applyBorder="1" applyAlignment="1">
      <alignment horizontal="center" vertical="top"/>
    </xf>
    <xf numFmtId="0" fontId="2" fillId="33" borderId="22" xfId="0" applyFont="1" applyFill="1" applyBorder="1" applyAlignment="1">
      <alignment vertical="top" wrapText="1"/>
    </xf>
    <xf numFmtId="0" fontId="26" fillId="33" borderId="0" xfId="0" applyFont="1" applyFill="1" applyAlignment="1">
      <alignment/>
    </xf>
    <xf numFmtId="0" fontId="26" fillId="33" borderId="18" xfId="0" applyFont="1" applyFill="1" applyBorder="1" applyAlignment="1">
      <alignment horizontal="center"/>
    </xf>
    <xf numFmtId="0" fontId="26" fillId="33" borderId="0" xfId="0" applyFont="1" applyFill="1" applyBorder="1" applyAlignment="1">
      <alignment/>
    </xf>
    <xf numFmtId="0" fontId="110" fillId="33" borderId="17" xfId="0" applyFont="1" applyFill="1" applyBorder="1" applyAlignment="1">
      <alignment horizontal="center" vertical="center" wrapText="1"/>
    </xf>
    <xf numFmtId="0" fontId="35" fillId="33" borderId="0" xfId="0" applyFont="1" applyFill="1" applyAlignment="1">
      <alignment/>
    </xf>
    <xf numFmtId="0" fontId="24" fillId="33" borderId="11" xfId="0" applyFont="1" applyFill="1" applyBorder="1" applyAlignment="1">
      <alignment vertical="top" wrapText="1"/>
    </xf>
    <xf numFmtId="0" fontId="24" fillId="33" borderId="0" xfId="0" applyFont="1" applyFill="1" applyBorder="1" applyAlignment="1">
      <alignment vertical="top" wrapText="1"/>
    </xf>
    <xf numFmtId="192" fontId="24" fillId="33" borderId="0" xfId="0" applyNumberFormat="1" applyFont="1" applyFill="1" applyBorder="1" applyAlignment="1">
      <alignment horizontal="center" vertical="top" wrapText="1"/>
    </xf>
    <xf numFmtId="192" fontId="24" fillId="33" borderId="0" xfId="0" applyNumberFormat="1" applyFont="1" applyFill="1" applyBorder="1" applyAlignment="1">
      <alignment horizontal="center"/>
    </xf>
    <xf numFmtId="0" fontId="24" fillId="33" borderId="0" xfId="0" applyFont="1" applyFill="1" applyBorder="1" applyAlignment="1">
      <alignment vertical="center" wrapText="1"/>
    </xf>
    <xf numFmtId="0" fontId="29" fillId="33" borderId="0" xfId="0" applyFont="1" applyFill="1" applyBorder="1" applyAlignment="1">
      <alignment horizontal="center" vertical="center" wrapText="1"/>
    </xf>
    <xf numFmtId="192" fontId="29" fillId="33" borderId="0" xfId="0" applyNumberFormat="1" applyFont="1" applyFill="1" applyBorder="1" applyAlignment="1">
      <alignment horizontal="center" vertical="center" wrapText="1"/>
    </xf>
    <xf numFmtId="192" fontId="29" fillId="33" borderId="0" xfId="0" applyNumberFormat="1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/>
    </xf>
    <xf numFmtId="0" fontId="26" fillId="33" borderId="17" xfId="0" applyFont="1" applyFill="1" applyBorder="1" applyAlignment="1">
      <alignment vertical="top"/>
    </xf>
    <xf numFmtId="0" fontId="26" fillId="33" borderId="17" xfId="0" applyFont="1" applyFill="1" applyBorder="1" applyAlignment="1">
      <alignment horizontal="left" vertical="top"/>
    </xf>
    <xf numFmtId="1" fontId="29" fillId="33" borderId="0" xfId="0" applyNumberFormat="1" applyFont="1" applyFill="1" applyBorder="1" applyAlignment="1">
      <alignment horizontal="center" vertical="center" wrapText="1"/>
    </xf>
    <xf numFmtId="0" fontId="29" fillId="33" borderId="21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192" fontId="24" fillId="33" borderId="17" xfId="0" applyNumberFormat="1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192" fontId="24" fillId="33" borderId="13" xfId="0" applyNumberFormat="1" applyFont="1" applyFill="1" applyBorder="1" applyAlignment="1">
      <alignment horizontal="center" vertical="center"/>
    </xf>
    <xf numFmtId="0" fontId="24" fillId="33" borderId="24" xfId="0" applyFont="1" applyFill="1" applyBorder="1" applyAlignment="1">
      <alignment horizontal="center" vertical="center"/>
    </xf>
    <xf numFmtId="193" fontId="24" fillId="33" borderId="13" xfId="0" applyNumberFormat="1" applyFont="1" applyFill="1" applyBorder="1" applyAlignment="1">
      <alignment horizontal="center" vertical="center"/>
    </xf>
    <xf numFmtId="193" fontId="24" fillId="33" borderId="14" xfId="0" applyNumberFormat="1" applyFont="1" applyFill="1" applyBorder="1" applyAlignment="1">
      <alignment horizontal="center" vertical="center"/>
    </xf>
    <xf numFmtId="192" fontId="24" fillId="33" borderId="14" xfId="0" applyNumberFormat="1" applyFont="1" applyFill="1" applyBorder="1" applyAlignment="1">
      <alignment horizontal="center" vertical="center"/>
    </xf>
    <xf numFmtId="2" fontId="29" fillId="33" borderId="17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top" wrapText="1"/>
    </xf>
    <xf numFmtId="0" fontId="111" fillId="33" borderId="0" xfId="0" applyFont="1" applyFill="1" applyBorder="1" applyAlignment="1">
      <alignment horizontal="center" vertical="center"/>
    </xf>
    <xf numFmtId="2" fontId="29" fillId="33" borderId="0" xfId="0" applyNumberFormat="1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4" fillId="33" borderId="17" xfId="0" applyFont="1" applyFill="1" applyBorder="1" applyAlignment="1">
      <alignment vertical="top" wrapText="1"/>
    </xf>
    <xf numFmtId="0" fontId="2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24" fillId="33" borderId="11" xfId="0" applyFont="1" applyFill="1" applyBorder="1" applyAlignment="1">
      <alignment horizontal="center" vertical="top" wrapText="1"/>
    </xf>
    <xf numFmtId="0" fontId="24" fillId="33" borderId="0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6" fillId="33" borderId="17" xfId="0" applyFont="1" applyFill="1" applyBorder="1" applyAlignment="1">
      <alignment horizontal="left" vertical="top" wrapText="1"/>
    </xf>
    <xf numFmtId="0" fontId="1" fillId="33" borderId="17" xfId="0" applyFont="1" applyFill="1" applyBorder="1" applyAlignment="1">
      <alignment/>
    </xf>
    <xf numFmtId="0" fontId="109" fillId="33" borderId="17" xfId="0" applyFont="1" applyFill="1" applyBorder="1" applyAlignment="1">
      <alignment horizontal="center" vertical="top" wrapText="1"/>
    </xf>
    <xf numFmtId="0" fontId="111" fillId="33" borderId="17" xfId="0" applyFont="1" applyFill="1" applyBorder="1" applyAlignment="1">
      <alignment horizontal="center" vertical="top" wrapText="1"/>
    </xf>
    <xf numFmtId="0" fontId="109" fillId="33" borderId="18" xfId="0" applyFont="1" applyFill="1" applyBorder="1" applyAlignment="1">
      <alignment horizontal="center" vertical="top" wrapText="1"/>
    </xf>
    <xf numFmtId="0" fontId="29" fillId="33" borderId="12" xfId="0" applyFont="1" applyFill="1" applyBorder="1" applyAlignment="1">
      <alignment horizontal="center" vertical="top" wrapText="1"/>
    </xf>
    <xf numFmtId="192" fontId="29" fillId="33" borderId="12" xfId="0" applyNumberFormat="1" applyFont="1" applyFill="1" applyBorder="1" applyAlignment="1">
      <alignment horizontal="center" vertical="top" wrapText="1"/>
    </xf>
    <xf numFmtId="192" fontId="29" fillId="33" borderId="15" xfId="0" applyNumberFormat="1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6" fillId="33" borderId="1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25" fillId="33" borderId="18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109" fillId="33" borderId="17" xfId="0" applyNumberFormat="1" applyFont="1" applyFill="1" applyBorder="1" applyAlignment="1">
      <alignment horizontal="center" vertical="top" wrapText="1"/>
    </xf>
    <xf numFmtId="2" fontId="109" fillId="33" borderId="17" xfId="0" applyNumberFormat="1" applyFont="1" applyFill="1" applyBorder="1" applyAlignment="1">
      <alignment horizontal="center" vertical="top" wrapText="1"/>
    </xf>
    <xf numFmtId="192" fontId="109" fillId="33" borderId="17" xfId="0" applyNumberFormat="1" applyFont="1" applyFill="1" applyBorder="1" applyAlignment="1">
      <alignment horizontal="center" vertical="top" wrapText="1"/>
    </xf>
    <xf numFmtId="2" fontId="109" fillId="33" borderId="22" xfId="0" applyNumberFormat="1" applyFont="1" applyFill="1" applyBorder="1" applyAlignment="1">
      <alignment horizontal="center" vertical="top"/>
    </xf>
    <xf numFmtId="0" fontId="109" fillId="33" borderId="17" xfId="0" applyFont="1" applyFill="1" applyBorder="1" applyAlignment="1">
      <alignment horizontal="center" vertical="top"/>
    </xf>
    <xf numFmtId="192" fontId="109" fillId="33" borderId="22" xfId="0" applyNumberFormat="1" applyFont="1" applyFill="1" applyBorder="1" applyAlignment="1">
      <alignment horizontal="center" vertical="top"/>
    </xf>
    <xf numFmtId="192" fontId="109" fillId="33" borderId="18" xfId="0" applyNumberFormat="1" applyFont="1" applyFill="1" applyBorder="1" applyAlignment="1">
      <alignment horizontal="center" vertical="top" wrapText="1"/>
    </xf>
    <xf numFmtId="192" fontId="109" fillId="33" borderId="0" xfId="0" applyNumberFormat="1" applyFont="1" applyFill="1" applyBorder="1" applyAlignment="1">
      <alignment horizontal="center" vertical="top" wrapText="1"/>
    </xf>
    <xf numFmtId="192" fontId="109" fillId="33" borderId="15" xfId="0" applyNumberFormat="1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 wrapText="1"/>
    </xf>
    <xf numFmtId="0" fontId="112" fillId="33" borderId="17" xfId="0" applyFont="1" applyFill="1" applyBorder="1" applyAlignment="1">
      <alignment horizontal="center" vertical="center" wrapText="1"/>
    </xf>
    <xf numFmtId="1" fontId="112" fillId="33" borderId="17" xfId="0" applyNumberFormat="1" applyFont="1" applyFill="1" applyBorder="1" applyAlignment="1">
      <alignment horizontal="center" vertical="center" wrapText="1"/>
    </xf>
    <xf numFmtId="192" fontId="112" fillId="33" borderId="17" xfId="0" applyNumberFormat="1" applyFont="1" applyFill="1" applyBorder="1" applyAlignment="1">
      <alignment horizontal="center" vertical="center" wrapText="1"/>
    </xf>
    <xf numFmtId="192" fontId="112" fillId="33" borderId="17" xfId="0" applyNumberFormat="1" applyFont="1" applyFill="1" applyBorder="1" applyAlignment="1">
      <alignment horizontal="center" vertical="center"/>
    </xf>
    <xf numFmtId="0" fontId="112" fillId="33" borderId="17" xfId="0" applyFont="1" applyFill="1" applyBorder="1" applyAlignment="1">
      <alignment horizontal="center" vertical="center"/>
    </xf>
    <xf numFmtId="0" fontId="24" fillId="33" borderId="17" xfId="0" applyNumberFormat="1" applyFont="1" applyFill="1" applyBorder="1" applyAlignment="1">
      <alignment horizontal="center"/>
    </xf>
    <xf numFmtId="0" fontId="24" fillId="33" borderId="13" xfId="0" applyNumberFormat="1" applyFont="1" applyFill="1" applyBorder="1" applyAlignment="1">
      <alignment horizontal="center"/>
    </xf>
    <xf numFmtId="0" fontId="24" fillId="33" borderId="14" xfId="0" applyNumberFormat="1" applyFont="1" applyFill="1" applyBorder="1" applyAlignment="1">
      <alignment horizontal="center"/>
    </xf>
    <xf numFmtId="2" fontId="24" fillId="33" borderId="13" xfId="0" applyNumberFormat="1" applyFont="1" applyFill="1" applyBorder="1" applyAlignment="1">
      <alignment horizontal="center"/>
    </xf>
    <xf numFmtId="2" fontId="24" fillId="33" borderId="17" xfId="0" applyNumberFormat="1" applyFont="1" applyFill="1" applyBorder="1" applyAlignment="1">
      <alignment horizontal="center"/>
    </xf>
    <xf numFmtId="2" fontId="24" fillId="33" borderId="14" xfId="0" applyNumberFormat="1" applyFont="1" applyFill="1" applyBorder="1" applyAlignment="1">
      <alignment horizontal="center"/>
    </xf>
    <xf numFmtId="2" fontId="24" fillId="33" borderId="13" xfId="0" applyNumberFormat="1" applyFont="1" applyFill="1" applyBorder="1" applyAlignment="1">
      <alignment horizontal="center" vertical="center"/>
    </xf>
    <xf numFmtId="2" fontId="24" fillId="33" borderId="14" xfId="0" applyNumberFormat="1" applyFont="1" applyFill="1" applyBorder="1" applyAlignment="1">
      <alignment horizontal="center" vertical="center"/>
    </xf>
    <xf numFmtId="2" fontId="24" fillId="33" borderId="10" xfId="0" applyNumberFormat="1" applyFont="1" applyFill="1" applyBorder="1" applyAlignment="1">
      <alignment horizontal="center"/>
    </xf>
    <xf numFmtId="0" fontId="26" fillId="33" borderId="17" xfId="0" applyFont="1" applyFill="1" applyBorder="1" applyAlignment="1">
      <alignment horizontal="center" vertical="top" wrapText="1"/>
    </xf>
    <xf numFmtId="193" fontId="26" fillId="33" borderId="17" xfId="53" applyNumberFormat="1" applyFont="1" applyFill="1" applyBorder="1" applyAlignment="1">
      <alignment horizontal="center" vertical="top" wrapText="1"/>
      <protection/>
    </xf>
    <xf numFmtId="2" fontId="26" fillId="33" borderId="17" xfId="0" applyNumberFormat="1" applyFont="1" applyFill="1" applyBorder="1" applyAlignment="1">
      <alignment horizontal="center" vertical="top"/>
    </xf>
    <xf numFmtId="2" fontId="26" fillId="33" borderId="17" xfId="0" applyNumberFormat="1" applyFont="1" applyFill="1" applyBorder="1" applyAlignment="1">
      <alignment horizontal="center" vertical="top" wrapText="1"/>
    </xf>
    <xf numFmtId="0" fontId="41" fillId="33" borderId="13" xfId="0" applyFont="1" applyFill="1" applyBorder="1" applyAlignment="1">
      <alignment vertical="top" wrapText="1"/>
    </xf>
    <xf numFmtId="193" fontId="41" fillId="33" borderId="17" xfId="53" applyNumberFormat="1" applyFont="1" applyFill="1" applyBorder="1" applyAlignment="1">
      <alignment horizontal="center" vertical="top" wrapText="1"/>
      <protection/>
    </xf>
    <xf numFmtId="2" fontId="41" fillId="33" borderId="13" xfId="0" applyNumberFormat="1" applyFont="1" applyFill="1" applyBorder="1" applyAlignment="1">
      <alignment horizontal="center" vertical="top" wrapText="1"/>
    </xf>
    <xf numFmtId="2" fontId="41" fillId="33" borderId="17" xfId="0" applyNumberFormat="1" applyFont="1" applyFill="1" applyBorder="1" applyAlignment="1">
      <alignment horizontal="center" vertical="top" wrapText="1"/>
    </xf>
    <xf numFmtId="2" fontId="41" fillId="33" borderId="0" xfId="0" applyNumberFormat="1" applyFont="1" applyFill="1" applyBorder="1" applyAlignment="1">
      <alignment horizontal="center" vertical="top" wrapText="1"/>
    </xf>
    <xf numFmtId="0" fontId="26" fillId="33" borderId="0" xfId="0" applyFont="1" applyFill="1" applyBorder="1" applyAlignment="1">
      <alignment horizontal="left" vertical="center" wrapText="1"/>
    </xf>
    <xf numFmtId="0" fontId="26" fillId="33" borderId="0" xfId="0" applyFont="1" applyFill="1" applyBorder="1" applyAlignment="1">
      <alignment vertical="center" wrapText="1"/>
    </xf>
    <xf numFmtId="0" fontId="109" fillId="33" borderId="17" xfId="53" applyNumberFormat="1" applyFont="1" applyFill="1" applyBorder="1" applyAlignment="1">
      <alignment horizontal="center" vertical="top" wrapText="1"/>
      <protection/>
    </xf>
    <xf numFmtId="1" fontId="109" fillId="33" borderId="17" xfId="53" applyNumberFormat="1" applyFont="1" applyFill="1" applyBorder="1" applyAlignment="1">
      <alignment horizontal="center" vertical="top" wrapText="1"/>
      <protection/>
    </xf>
    <xf numFmtId="1" fontId="109" fillId="33" borderId="17" xfId="53" applyNumberFormat="1" applyFont="1" applyFill="1" applyBorder="1" applyAlignment="1">
      <alignment horizontal="left" vertical="top" wrapText="1"/>
      <protection/>
    </xf>
    <xf numFmtId="193" fontId="109" fillId="33" borderId="17" xfId="53" applyNumberFormat="1" applyFont="1" applyFill="1" applyBorder="1" applyAlignment="1">
      <alignment horizontal="left" vertical="top" wrapText="1"/>
      <protection/>
    </xf>
    <xf numFmtId="0" fontId="109" fillId="33" borderId="12" xfId="53" applyNumberFormat="1" applyFont="1" applyFill="1" applyBorder="1" applyAlignment="1">
      <alignment horizontal="center" vertical="top" wrapText="1"/>
      <protection/>
    </xf>
    <xf numFmtId="193" fontId="109" fillId="33" borderId="12" xfId="53" applyNumberFormat="1" applyFont="1" applyFill="1" applyBorder="1" applyAlignment="1">
      <alignment horizontal="center" vertical="top" wrapText="1"/>
      <protection/>
    </xf>
    <xf numFmtId="1" fontId="109" fillId="33" borderId="12" xfId="53" applyNumberFormat="1" applyFont="1" applyFill="1" applyBorder="1" applyAlignment="1">
      <alignment horizontal="center" vertical="top" wrapText="1"/>
      <protection/>
    </xf>
    <xf numFmtId="1" fontId="109" fillId="33" borderId="12" xfId="53" applyNumberFormat="1" applyFont="1" applyFill="1" applyBorder="1" applyAlignment="1">
      <alignment horizontal="left" vertical="top" wrapText="1"/>
      <protection/>
    </xf>
    <xf numFmtId="0" fontId="24" fillId="33" borderId="17" xfId="0" applyFont="1" applyFill="1" applyBorder="1" applyAlignment="1">
      <alignment horizontal="left" vertical="top"/>
    </xf>
    <xf numFmtId="1" fontId="111" fillId="33" borderId="17" xfId="53" applyNumberFormat="1" applyFont="1" applyFill="1" applyBorder="1" applyAlignment="1">
      <alignment horizontal="center" vertical="top" wrapText="1"/>
      <protection/>
    </xf>
    <xf numFmtId="193" fontId="111" fillId="33" borderId="17" xfId="53" applyNumberFormat="1" applyFont="1" applyFill="1" applyBorder="1" applyAlignment="1">
      <alignment horizontal="center" vertical="top" wrapText="1"/>
      <protection/>
    </xf>
    <xf numFmtId="0" fontId="109" fillId="33" borderId="17" xfId="0" applyFont="1" applyFill="1" applyBorder="1" applyAlignment="1">
      <alignment horizontal="center" vertical="center" wrapText="1"/>
    </xf>
    <xf numFmtId="0" fontId="109" fillId="33" borderId="17" xfId="0" applyFont="1" applyFill="1" applyBorder="1" applyAlignment="1">
      <alignment horizontal="left" vertical="center" wrapText="1"/>
    </xf>
    <xf numFmtId="0" fontId="113" fillId="33" borderId="17" xfId="0" applyFont="1" applyFill="1" applyBorder="1" applyAlignment="1">
      <alignment vertical="center"/>
    </xf>
    <xf numFmtId="0" fontId="111" fillId="33" borderId="17" xfId="0" applyFont="1" applyFill="1" applyBorder="1" applyAlignment="1">
      <alignment vertical="center"/>
    </xf>
    <xf numFmtId="0" fontId="111" fillId="33" borderId="17" xfId="0" applyFont="1" applyFill="1" applyBorder="1" applyAlignment="1">
      <alignment horizontal="center" vertical="center" wrapText="1"/>
    </xf>
    <xf numFmtId="0" fontId="113" fillId="33" borderId="17" xfId="0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top" wrapText="1"/>
    </xf>
    <xf numFmtId="2" fontId="1" fillId="33" borderId="0" xfId="0" applyNumberFormat="1" applyFont="1" applyFill="1" applyBorder="1" applyAlignment="1">
      <alignment vertical="top" wrapText="1"/>
    </xf>
    <xf numFmtId="2" fontId="1" fillId="33" borderId="0" xfId="0" applyNumberFormat="1" applyFont="1" applyFill="1" applyBorder="1" applyAlignment="1">
      <alignment horizontal="center" vertical="top" wrapText="1"/>
    </xf>
    <xf numFmtId="0" fontId="26" fillId="33" borderId="17" xfId="0" applyNumberFormat="1" applyFont="1" applyFill="1" applyBorder="1" applyAlignment="1">
      <alignment horizontal="center" vertical="top" wrapText="1"/>
    </xf>
    <xf numFmtId="0" fontId="107" fillId="33" borderId="17" xfId="0" applyFont="1" applyFill="1" applyBorder="1" applyAlignment="1">
      <alignment horizontal="center" vertical="top" wrapText="1"/>
    </xf>
    <xf numFmtId="0" fontId="107" fillId="33" borderId="17" xfId="0" applyFont="1" applyFill="1" applyBorder="1" applyAlignment="1">
      <alignment vertical="top" wrapText="1"/>
    </xf>
    <xf numFmtId="0" fontId="1" fillId="33" borderId="17" xfId="0" applyNumberFormat="1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vertical="center" wrapText="1"/>
    </xf>
    <xf numFmtId="0" fontId="26" fillId="33" borderId="17" xfId="0" applyFont="1" applyFill="1" applyBorder="1" applyAlignment="1">
      <alignment vertical="center" wrapText="1"/>
    </xf>
    <xf numFmtId="2" fontId="29" fillId="33" borderId="17" xfId="0" applyNumberFormat="1" applyFont="1" applyFill="1" applyBorder="1" applyAlignment="1">
      <alignment horizontal="center" vertical="center"/>
    </xf>
    <xf numFmtId="1" fontId="29" fillId="33" borderId="17" xfId="0" applyNumberFormat="1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/>
    </xf>
    <xf numFmtId="193" fontId="109" fillId="33" borderId="17" xfId="0" applyNumberFormat="1" applyFont="1" applyFill="1" applyBorder="1" applyAlignment="1">
      <alignment horizontal="center" vertical="top" wrapText="1"/>
    </xf>
    <xf numFmtId="49" fontId="109" fillId="33" borderId="17" xfId="0" applyNumberFormat="1" applyFont="1" applyFill="1" applyBorder="1" applyAlignment="1">
      <alignment horizontal="center" vertical="top"/>
    </xf>
    <xf numFmtId="0" fontId="109" fillId="33" borderId="17" xfId="0" applyFont="1" applyFill="1" applyBorder="1" applyAlignment="1">
      <alignment horizontal="left" vertical="top" wrapText="1"/>
    </xf>
    <xf numFmtId="0" fontId="109" fillId="33" borderId="17" xfId="0" applyFont="1" applyFill="1" applyBorder="1" applyAlignment="1">
      <alignment horizontal="left" vertical="top"/>
    </xf>
    <xf numFmtId="192" fontId="109" fillId="33" borderId="17" xfId="0" applyNumberFormat="1" applyFont="1" applyFill="1" applyBorder="1" applyAlignment="1">
      <alignment horizontal="center" vertical="top"/>
    </xf>
    <xf numFmtId="195" fontId="109" fillId="33" borderId="17" xfId="0" applyNumberFormat="1" applyFont="1" applyFill="1" applyBorder="1" applyAlignment="1">
      <alignment horizontal="center" vertical="top" wrapText="1"/>
    </xf>
    <xf numFmtId="193" fontId="109" fillId="33" borderId="17" xfId="0" applyNumberFormat="1" applyFont="1" applyFill="1" applyBorder="1" applyAlignment="1">
      <alignment horizontal="center" vertical="top"/>
    </xf>
    <xf numFmtId="0" fontId="114" fillId="33" borderId="17" xfId="0" applyFont="1" applyFill="1" applyBorder="1" applyAlignment="1">
      <alignment horizontal="left" vertical="top" wrapText="1"/>
    </xf>
    <xf numFmtId="0" fontId="115" fillId="33" borderId="0" xfId="0" applyFont="1" applyFill="1" applyAlignment="1">
      <alignment/>
    </xf>
    <xf numFmtId="1" fontId="26" fillId="33" borderId="17" xfId="0" applyNumberFormat="1" applyFont="1" applyFill="1" applyBorder="1" applyAlignment="1">
      <alignment horizontal="center" vertical="top" wrapText="1"/>
    </xf>
    <xf numFmtId="1" fontId="26" fillId="33" borderId="17" xfId="0" applyNumberFormat="1" applyFont="1" applyFill="1" applyBorder="1" applyAlignment="1">
      <alignment horizontal="center" vertical="top"/>
    </xf>
    <xf numFmtId="193" fontId="26" fillId="33" borderId="17" xfId="0" applyNumberFormat="1" applyFont="1" applyFill="1" applyBorder="1" applyAlignment="1">
      <alignment horizontal="center" vertical="top" wrapText="1"/>
    </xf>
    <xf numFmtId="0" fontId="26" fillId="33" borderId="12" xfId="0" applyFont="1" applyFill="1" applyBorder="1" applyAlignment="1">
      <alignment vertical="top" wrapText="1"/>
    </xf>
    <xf numFmtId="192" fontId="26" fillId="33" borderId="17" xfId="0" applyNumberFormat="1" applyFont="1" applyFill="1" applyBorder="1" applyAlignment="1">
      <alignment horizontal="center" vertical="top" wrapText="1"/>
    </xf>
    <xf numFmtId="193" fontId="26" fillId="33" borderId="17" xfId="0" applyNumberFormat="1" applyFont="1" applyFill="1" applyBorder="1" applyAlignment="1">
      <alignment horizontal="center" vertical="top"/>
    </xf>
    <xf numFmtId="0" fontId="116" fillId="33" borderId="0" xfId="0" applyFont="1" applyFill="1" applyAlignment="1">
      <alignment/>
    </xf>
    <xf numFmtId="192" fontId="26" fillId="33" borderId="17" xfId="0" applyNumberFormat="1" applyFont="1" applyFill="1" applyBorder="1" applyAlignment="1">
      <alignment horizontal="center" vertical="top"/>
    </xf>
    <xf numFmtId="0" fontId="37" fillId="33" borderId="17" xfId="0" applyFont="1" applyFill="1" applyBorder="1" applyAlignment="1">
      <alignment vertical="top" wrapText="1"/>
    </xf>
    <xf numFmtId="0" fontId="44" fillId="33" borderId="0" xfId="0" applyFont="1" applyFill="1" applyAlignment="1">
      <alignment/>
    </xf>
    <xf numFmtId="1" fontId="41" fillId="33" borderId="17" xfId="0" applyNumberFormat="1" applyFont="1" applyFill="1" applyBorder="1" applyAlignment="1">
      <alignment horizontal="center" vertical="top" wrapText="1"/>
    </xf>
    <xf numFmtId="192" fontId="29" fillId="33" borderId="17" xfId="0" applyNumberFormat="1" applyFont="1" applyFill="1" applyBorder="1" applyAlignment="1">
      <alignment horizontal="center" vertical="top"/>
    </xf>
    <xf numFmtId="192" fontId="29" fillId="33" borderId="17" xfId="0" applyNumberFormat="1" applyFont="1" applyFill="1" applyBorder="1" applyAlignment="1">
      <alignment horizontal="center" vertical="top" wrapText="1"/>
    </xf>
    <xf numFmtId="0" fontId="26" fillId="33" borderId="0" xfId="0" applyFont="1" applyFill="1" applyBorder="1" applyAlignment="1">
      <alignment vertical="top" wrapText="1"/>
    </xf>
    <xf numFmtId="0" fontId="37" fillId="33" borderId="0" xfId="0" applyFont="1" applyFill="1" applyBorder="1" applyAlignment="1">
      <alignment vertical="top" wrapText="1"/>
    </xf>
    <xf numFmtId="0" fontId="44" fillId="33" borderId="0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top" wrapText="1"/>
    </xf>
    <xf numFmtId="0" fontId="29" fillId="33" borderId="17" xfId="0" applyFont="1" applyFill="1" applyBorder="1" applyAlignment="1">
      <alignment horizontal="center" vertical="top" wrapText="1"/>
    </xf>
    <xf numFmtId="0" fontId="24" fillId="33" borderId="20" xfId="0" applyFont="1" applyFill="1" applyBorder="1" applyAlignment="1">
      <alignment horizontal="left" vertical="center"/>
    </xf>
    <xf numFmtId="0" fontId="29" fillId="33" borderId="20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192" fontId="29" fillId="33" borderId="12" xfId="0" applyNumberFormat="1" applyFont="1" applyFill="1" applyBorder="1" applyAlignment="1">
      <alignment horizontal="center" vertical="center"/>
    </xf>
    <xf numFmtId="192" fontId="29" fillId="33" borderId="15" xfId="0" applyNumberFormat="1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1" fontId="26" fillId="33" borderId="17" xfId="0" applyNumberFormat="1" applyFont="1" applyFill="1" applyBorder="1" applyAlignment="1">
      <alignment horizontal="center"/>
    </xf>
    <xf numFmtId="192" fontId="26" fillId="33" borderId="17" xfId="0" applyNumberFormat="1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 vertical="center" wrapText="1"/>
    </xf>
    <xf numFmtId="0" fontId="114" fillId="33" borderId="17" xfId="0" applyFont="1" applyFill="1" applyBorder="1" applyAlignment="1">
      <alignment horizontal="center" vertical="top" wrapText="1"/>
    </xf>
    <xf numFmtId="0" fontId="26" fillId="33" borderId="17" xfId="0" applyFont="1" applyFill="1" applyBorder="1" applyAlignment="1">
      <alignment horizontal="center"/>
    </xf>
    <xf numFmtId="0" fontId="26" fillId="33" borderId="22" xfId="0" applyFont="1" applyFill="1" applyBorder="1" applyAlignment="1">
      <alignment horizontal="center" vertical="top"/>
    </xf>
    <xf numFmtId="0" fontId="24" fillId="33" borderId="17" xfId="0" applyFont="1" applyFill="1" applyBorder="1" applyAlignment="1">
      <alignment horizontal="left"/>
    </xf>
    <xf numFmtId="0" fontId="29" fillId="33" borderId="17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41" fillId="33" borderId="17" xfId="0" applyFont="1" applyFill="1" applyBorder="1" applyAlignment="1">
      <alignment horizontal="center" vertical="top" wrapText="1"/>
    </xf>
    <xf numFmtId="0" fontId="41" fillId="33" borderId="17" xfId="0" applyFont="1" applyFill="1" applyBorder="1" applyAlignment="1">
      <alignment horizontal="left" vertical="top" wrapText="1"/>
    </xf>
    <xf numFmtId="0" fontId="26" fillId="33" borderId="22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vertical="top"/>
    </xf>
    <xf numFmtId="0" fontId="24" fillId="33" borderId="18" xfId="0" applyFont="1" applyFill="1" applyBorder="1" applyAlignment="1">
      <alignment horizontal="left" vertical="top"/>
    </xf>
    <xf numFmtId="1" fontId="41" fillId="33" borderId="17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109" fillId="33" borderId="17" xfId="0" applyFont="1" applyFill="1" applyBorder="1" applyAlignment="1">
      <alignment horizontal="center" vertical="center"/>
    </xf>
    <xf numFmtId="0" fontId="114" fillId="33" borderId="17" xfId="0" applyFont="1" applyFill="1" applyBorder="1" applyAlignment="1">
      <alignment horizontal="center" vertical="center" wrapText="1"/>
    </xf>
    <xf numFmtId="0" fontId="109" fillId="33" borderId="22" xfId="0" applyFont="1" applyFill="1" applyBorder="1" applyAlignment="1">
      <alignment horizontal="center" vertical="center" wrapText="1"/>
    </xf>
    <xf numFmtId="0" fontId="109" fillId="33" borderId="22" xfId="0" applyFont="1" applyFill="1" applyBorder="1" applyAlignment="1">
      <alignment horizontal="left" vertical="top" wrapText="1"/>
    </xf>
    <xf numFmtId="0" fontId="109" fillId="33" borderId="22" xfId="0" applyFont="1" applyFill="1" applyBorder="1" applyAlignment="1">
      <alignment horizontal="left" vertical="center" wrapText="1"/>
    </xf>
    <xf numFmtId="0" fontId="109" fillId="33" borderId="22" xfId="0" applyFont="1" applyFill="1" applyBorder="1" applyAlignment="1">
      <alignment vertical="top" wrapText="1"/>
    </xf>
    <xf numFmtId="0" fontId="109" fillId="33" borderId="22" xfId="0" applyFont="1" applyFill="1" applyBorder="1" applyAlignment="1">
      <alignment vertical="center" wrapText="1"/>
    </xf>
    <xf numFmtId="0" fontId="42" fillId="33" borderId="17" xfId="0" applyFont="1" applyFill="1" applyBorder="1" applyAlignment="1">
      <alignment horizontal="center" vertical="top" wrapText="1"/>
    </xf>
    <xf numFmtId="0" fontId="24" fillId="33" borderId="17" xfId="0" applyFont="1" applyFill="1" applyBorder="1" applyAlignment="1">
      <alignment horizontal="left" vertical="center"/>
    </xf>
    <xf numFmtId="0" fontId="26" fillId="33" borderId="12" xfId="0" applyFont="1" applyFill="1" applyBorder="1" applyAlignment="1">
      <alignment horizontal="center" vertical="top"/>
    </xf>
    <xf numFmtId="0" fontId="111" fillId="33" borderId="17" xfId="0" applyFont="1" applyFill="1" applyBorder="1" applyAlignment="1">
      <alignment horizontal="center" vertical="top" wrapText="1" shrinkToFit="1"/>
    </xf>
    <xf numFmtId="2" fontId="109" fillId="33" borderId="17" xfId="61" applyNumberFormat="1" applyFont="1" applyFill="1" applyBorder="1" applyAlignment="1">
      <alignment horizontal="center" vertical="center"/>
    </xf>
    <xf numFmtId="0" fontId="90" fillId="33" borderId="17" xfId="0" applyFont="1" applyFill="1" applyBorder="1" applyAlignment="1">
      <alignment horizontal="center" vertical="center"/>
    </xf>
    <xf numFmtId="0" fontId="28" fillId="33" borderId="17" xfId="0" applyFont="1" applyFill="1" applyBorder="1" applyAlignment="1">
      <alignment/>
    </xf>
    <xf numFmtId="0" fontId="29" fillId="33" borderId="24" xfId="0" applyFont="1" applyFill="1" applyBorder="1" applyAlignment="1">
      <alignment horizontal="center" vertical="center"/>
    </xf>
    <xf numFmtId="193" fontId="29" fillId="33" borderId="17" xfId="0" applyNumberFormat="1" applyFont="1" applyFill="1" applyBorder="1" applyAlignment="1">
      <alignment horizontal="center" vertical="center"/>
    </xf>
    <xf numFmtId="193" fontId="29" fillId="33" borderId="22" xfId="0" applyNumberFormat="1" applyFont="1" applyFill="1" applyBorder="1" applyAlignment="1">
      <alignment horizontal="center" vertical="center"/>
    </xf>
    <xf numFmtId="0" fontId="26" fillId="33" borderId="22" xfId="0" applyFont="1" applyFill="1" applyBorder="1" applyAlignment="1">
      <alignment vertical="top" wrapText="1"/>
    </xf>
    <xf numFmtId="0" fontId="114" fillId="33" borderId="22" xfId="0" applyFont="1" applyFill="1" applyBorder="1" applyAlignment="1">
      <alignment vertical="top" wrapText="1"/>
    </xf>
    <xf numFmtId="0" fontId="26" fillId="33" borderId="22" xfId="0" applyFont="1" applyFill="1" applyBorder="1" applyAlignment="1">
      <alignment wrapText="1"/>
    </xf>
    <xf numFmtId="0" fontId="109" fillId="33" borderId="17" xfId="0" applyFont="1" applyFill="1" applyBorder="1" applyAlignment="1">
      <alignment/>
    </xf>
    <xf numFmtId="192" fontId="29" fillId="33" borderId="13" xfId="0" applyNumberFormat="1" applyFont="1" applyFill="1" applyBorder="1" applyAlignment="1">
      <alignment horizontal="center"/>
    </xf>
    <xf numFmtId="0" fontId="29" fillId="33" borderId="17" xfId="0" applyFont="1" applyFill="1" applyBorder="1" applyAlignment="1">
      <alignment horizontal="center"/>
    </xf>
    <xf numFmtId="1" fontId="112" fillId="33" borderId="13" xfId="0" applyNumberFormat="1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1" fontId="29" fillId="33" borderId="13" xfId="0" applyNumberFormat="1" applyFont="1" applyFill="1" applyBorder="1" applyAlignment="1">
      <alignment horizontal="center" vertical="center" wrapText="1"/>
    </xf>
    <xf numFmtId="192" fontId="29" fillId="33" borderId="13" xfId="0" applyNumberFormat="1" applyFont="1" applyFill="1" applyBorder="1" applyAlignment="1">
      <alignment horizontal="center" vertical="center" wrapText="1"/>
    </xf>
    <xf numFmtId="192" fontId="26" fillId="33" borderId="22" xfId="0" applyNumberFormat="1" applyFont="1" applyFill="1" applyBorder="1" applyAlignment="1">
      <alignment horizontal="center" vertical="top"/>
    </xf>
    <xf numFmtId="0" fontId="51" fillId="33" borderId="17" xfId="0" applyFont="1" applyFill="1" applyBorder="1" applyAlignment="1">
      <alignment horizontal="center" vertical="top" wrapText="1"/>
    </xf>
    <xf numFmtId="0" fontId="36" fillId="33" borderId="17" xfId="0" applyFont="1" applyFill="1" applyBorder="1" applyAlignment="1">
      <alignment horizontal="center"/>
    </xf>
    <xf numFmtId="0" fontId="49" fillId="33" borderId="17" xfId="0" applyFont="1" applyFill="1" applyBorder="1" applyAlignment="1">
      <alignment horizontal="left" vertical="top" wrapText="1"/>
    </xf>
    <xf numFmtId="0" fontId="108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1" fillId="33" borderId="17" xfId="0" applyFont="1" applyFill="1" applyBorder="1" applyAlignment="1">
      <alignment horizontal="center" vertical="center"/>
    </xf>
    <xf numFmtId="0" fontId="26" fillId="33" borderId="27" xfId="0" applyFont="1" applyFill="1" applyBorder="1" applyAlignment="1">
      <alignment horizontal="left" vertical="top" wrapText="1"/>
    </xf>
    <xf numFmtId="192" fontId="29" fillId="33" borderId="22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top" wrapText="1"/>
    </xf>
    <xf numFmtId="0" fontId="41" fillId="33" borderId="13" xfId="0" applyFont="1" applyFill="1" applyBorder="1" applyAlignment="1">
      <alignment horizontal="center" vertical="top" wrapText="1"/>
    </xf>
    <xf numFmtId="1" fontId="26" fillId="33" borderId="13" xfId="0" applyNumberFormat="1" applyFont="1" applyFill="1" applyBorder="1" applyAlignment="1">
      <alignment horizontal="center" vertical="top" wrapText="1"/>
    </xf>
    <xf numFmtId="2" fontId="26" fillId="33" borderId="22" xfId="0" applyNumberFormat="1" applyFont="1" applyFill="1" applyBorder="1" applyAlignment="1">
      <alignment horizontal="center" vertical="top"/>
    </xf>
    <xf numFmtId="14" fontId="26" fillId="33" borderId="17" xfId="0" applyNumberFormat="1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horizontal="center" vertical="top" wrapText="1"/>
    </xf>
    <xf numFmtId="0" fontId="41" fillId="33" borderId="12" xfId="0" applyFont="1" applyFill="1" applyBorder="1" applyAlignment="1">
      <alignment horizontal="center" vertical="top" wrapText="1"/>
    </xf>
    <xf numFmtId="195" fontId="26" fillId="33" borderId="17" xfId="0" applyNumberFormat="1" applyFont="1" applyFill="1" applyBorder="1" applyAlignment="1">
      <alignment horizontal="center" vertical="top" wrapText="1"/>
    </xf>
    <xf numFmtId="0" fontId="41" fillId="33" borderId="17" xfId="0" applyFont="1" applyFill="1" applyBorder="1" applyAlignment="1">
      <alignment horizontal="center"/>
    </xf>
    <xf numFmtId="1" fontId="41" fillId="33" borderId="17" xfId="0" applyNumberFormat="1" applyFont="1" applyFill="1" applyBorder="1" applyAlignment="1">
      <alignment horizontal="center"/>
    </xf>
    <xf numFmtId="192" fontId="41" fillId="33" borderId="22" xfId="0" applyNumberFormat="1" applyFont="1" applyFill="1" applyBorder="1" applyAlignment="1">
      <alignment horizontal="center" vertical="top"/>
    </xf>
    <xf numFmtId="0" fontId="26" fillId="33" borderId="17" xfId="0" applyFont="1" applyFill="1" applyBorder="1" applyAlignment="1">
      <alignment horizontal="left" vertical="center" wrapText="1"/>
    </xf>
    <xf numFmtId="0" fontId="26" fillId="33" borderId="21" xfId="0" applyFont="1" applyFill="1" applyBorder="1" applyAlignment="1">
      <alignment horizontal="center" vertical="top" wrapText="1"/>
    </xf>
    <xf numFmtId="192" fontId="26" fillId="33" borderId="16" xfId="0" applyNumberFormat="1" applyFont="1" applyFill="1" applyBorder="1" applyAlignment="1">
      <alignment horizontal="center" vertical="top" wrapText="1"/>
    </xf>
    <xf numFmtId="192" fontId="26" fillId="33" borderId="14" xfId="0" applyNumberFormat="1" applyFont="1" applyFill="1" applyBorder="1" applyAlignment="1">
      <alignment horizontal="center" vertical="top"/>
    </xf>
    <xf numFmtId="0" fontId="29" fillId="33" borderId="17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top"/>
    </xf>
    <xf numFmtId="0" fontId="26" fillId="33" borderId="22" xfId="0" applyFont="1" applyFill="1" applyBorder="1" applyAlignment="1">
      <alignment horizontal="left" vertical="top" wrapText="1"/>
    </xf>
    <xf numFmtId="0" fontId="26" fillId="33" borderId="22" xfId="0" applyFont="1" applyFill="1" applyBorder="1" applyAlignment="1">
      <alignment horizontal="left" vertical="top"/>
    </xf>
    <xf numFmtId="0" fontId="1" fillId="33" borderId="22" xfId="0" applyFont="1" applyFill="1" applyBorder="1" applyAlignment="1">
      <alignment horizontal="center"/>
    </xf>
    <xf numFmtId="0" fontId="24" fillId="33" borderId="21" xfId="0" applyFont="1" applyFill="1" applyBorder="1" applyAlignment="1">
      <alignment horizontal="center" vertical="center"/>
    </xf>
    <xf numFmtId="192" fontId="29" fillId="33" borderId="14" xfId="0" applyNumberFormat="1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top"/>
    </xf>
    <xf numFmtId="49" fontId="26" fillId="33" borderId="17" xfId="0" applyNumberFormat="1" applyFont="1" applyFill="1" applyBorder="1" applyAlignment="1">
      <alignment horizontal="center" vertical="top" wrapText="1"/>
    </xf>
    <xf numFmtId="49" fontId="26" fillId="33" borderId="17" xfId="0" applyNumberFormat="1" applyFont="1" applyFill="1" applyBorder="1" applyAlignment="1">
      <alignment horizontal="left" vertical="top" wrapText="1"/>
    </xf>
    <xf numFmtId="49" fontId="41" fillId="33" borderId="17" xfId="0" applyNumberFormat="1" applyFont="1" applyFill="1" applyBorder="1" applyAlignment="1">
      <alignment horizontal="center" vertical="center" wrapText="1"/>
    </xf>
    <xf numFmtId="0" fontId="29" fillId="33" borderId="24" xfId="0" applyFont="1" applyFill="1" applyBorder="1" applyAlignment="1">
      <alignment horizontal="center"/>
    </xf>
    <xf numFmtId="192" fontId="29" fillId="33" borderId="17" xfId="0" applyNumberFormat="1" applyFont="1" applyFill="1" applyBorder="1" applyAlignment="1">
      <alignment horizontal="center"/>
    </xf>
    <xf numFmtId="192" fontId="29" fillId="33" borderId="22" xfId="0" applyNumberFormat="1" applyFont="1" applyFill="1" applyBorder="1" applyAlignment="1">
      <alignment horizontal="center"/>
    </xf>
    <xf numFmtId="1" fontId="1" fillId="33" borderId="17" xfId="0" applyNumberFormat="1" applyFont="1" applyFill="1" applyBorder="1" applyAlignment="1">
      <alignment horizontal="center" vertical="center" wrapText="1"/>
    </xf>
    <xf numFmtId="0" fontId="109" fillId="33" borderId="13" xfId="0" applyFont="1" applyFill="1" applyBorder="1" applyAlignment="1">
      <alignment horizontal="center" vertical="top"/>
    </xf>
    <xf numFmtId="0" fontId="109" fillId="33" borderId="13" xfId="0" applyFont="1" applyFill="1" applyBorder="1" applyAlignment="1">
      <alignment horizontal="center" vertical="top" wrapText="1"/>
    </xf>
    <xf numFmtId="0" fontId="26" fillId="33" borderId="13" xfId="0" applyFont="1" applyFill="1" applyBorder="1" applyAlignment="1">
      <alignment horizontal="center" vertical="center" wrapText="1"/>
    </xf>
    <xf numFmtId="192" fontId="26" fillId="33" borderId="13" xfId="0" applyNumberFormat="1" applyFont="1" applyFill="1" applyBorder="1" applyAlignment="1">
      <alignment horizontal="center" vertical="center" wrapText="1"/>
    </xf>
    <xf numFmtId="192" fontId="26" fillId="33" borderId="14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top" wrapText="1"/>
    </xf>
    <xf numFmtId="0" fontId="37" fillId="33" borderId="0" xfId="0" applyFont="1" applyFill="1" applyBorder="1" applyAlignment="1">
      <alignment/>
    </xf>
    <xf numFmtId="193" fontId="26" fillId="33" borderId="22" xfId="0" applyNumberFormat="1" applyFont="1" applyFill="1" applyBorder="1" applyAlignment="1">
      <alignment horizontal="center" vertical="top"/>
    </xf>
    <xf numFmtId="193" fontId="29" fillId="33" borderId="13" xfId="0" applyNumberFormat="1" applyFont="1" applyFill="1" applyBorder="1" applyAlignment="1">
      <alignment horizontal="center" vertical="center" wrapText="1"/>
    </xf>
    <xf numFmtId="193" fontId="29" fillId="33" borderId="14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top"/>
    </xf>
    <xf numFmtId="2" fontId="35" fillId="33" borderId="17" xfId="0" applyNumberFormat="1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vertical="center" wrapText="1"/>
    </xf>
    <xf numFmtId="49" fontId="109" fillId="33" borderId="17" xfId="53" applyNumberFormat="1" applyFont="1" applyFill="1" applyBorder="1" applyAlignment="1">
      <alignment horizontal="center" vertical="top" wrapText="1"/>
      <protection/>
    </xf>
    <xf numFmtId="193" fontId="26" fillId="33" borderId="17" xfId="53" applyNumberFormat="1" applyFont="1" applyFill="1" applyBorder="1" applyAlignment="1">
      <alignment horizontal="left" vertical="top" wrapText="1"/>
      <protection/>
    </xf>
    <xf numFmtId="193" fontId="111" fillId="33" borderId="12" xfId="53" applyNumberFormat="1" applyFont="1" applyFill="1" applyBorder="1" applyAlignment="1">
      <alignment horizontal="left" vertical="top" wrapText="1"/>
      <protection/>
    </xf>
    <xf numFmtId="193" fontId="117" fillId="33" borderId="12" xfId="53" applyNumberFormat="1" applyFont="1" applyFill="1" applyBorder="1" applyAlignment="1">
      <alignment horizontal="left" vertical="top" wrapText="1"/>
      <protection/>
    </xf>
    <xf numFmtId="1" fontId="112" fillId="33" borderId="12" xfId="53" applyNumberFormat="1" applyFont="1" applyFill="1" applyBorder="1" applyAlignment="1">
      <alignment horizontal="center" vertical="center" wrapText="1"/>
      <protection/>
    </xf>
    <xf numFmtId="193" fontId="112" fillId="33" borderId="12" xfId="53" applyNumberFormat="1" applyFont="1" applyFill="1" applyBorder="1" applyAlignment="1">
      <alignment horizontal="center" vertical="center" wrapText="1"/>
      <protection/>
    </xf>
    <xf numFmtId="192" fontId="112" fillId="33" borderId="12" xfId="53" applyNumberFormat="1" applyFont="1" applyFill="1" applyBorder="1" applyAlignment="1">
      <alignment horizontal="center" vertical="center" wrapText="1"/>
      <protection/>
    </xf>
    <xf numFmtId="193" fontId="112" fillId="33" borderId="15" xfId="53" applyNumberFormat="1" applyFont="1" applyFill="1" applyBorder="1" applyAlignment="1">
      <alignment horizontal="center" vertical="center" wrapText="1"/>
      <protection/>
    </xf>
    <xf numFmtId="1" fontId="111" fillId="33" borderId="20" xfId="53" applyNumberFormat="1" applyFont="1" applyFill="1" applyBorder="1" applyAlignment="1">
      <alignment horizontal="left" vertical="top" wrapText="1"/>
      <protection/>
    </xf>
    <xf numFmtId="193" fontId="111" fillId="33" borderId="17" xfId="53" applyNumberFormat="1" applyFont="1" applyFill="1" applyBorder="1" applyAlignment="1">
      <alignment horizontal="left" vertical="top" wrapText="1"/>
      <protection/>
    </xf>
    <xf numFmtId="0" fontId="118" fillId="33" borderId="17" xfId="0" applyFont="1" applyFill="1" applyBorder="1" applyAlignment="1">
      <alignment horizontal="center" vertical="center" wrapText="1"/>
    </xf>
    <xf numFmtId="0" fontId="112" fillId="33" borderId="17" xfId="0" applyFont="1" applyFill="1" applyBorder="1" applyAlignment="1">
      <alignment vertical="center"/>
    </xf>
    <xf numFmtId="0" fontId="119" fillId="33" borderId="17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left" vertical="top" wrapText="1"/>
    </xf>
    <xf numFmtId="49" fontId="120" fillId="33" borderId="17" xfId="53" applyNumberFormat="1" applyFont="1" applyFill="1" applyBorder="1" applyAlignment="1">
      <alignment horizontal="center" vertical="top" wrapText="1"/>
      <protection/>
    </xf>
    <xf numFmtId="0" fontId="29" fillId="33" borderId="13" xfId="0" applyFont="1" applyFill="1" applyBorder="1" applyAlignment="1">
      <alignment horizontal="center" vertical="top"/>
    </xf>
    <xf numFmtId="0" fontId="29" fillId="33" borderId="13" xfId="0" applyNumberFormat="1" applyFont="1" applyFill="1" applyBorder="1" applyAlignment="1">
      <alignment horizontal="center" vertical="top"/>
    </xf>
    <xf numFmtId="192" fontId="29" fillId="33" borderId="13" xfId="0" applyNumberFormat="1" applyFont="1" applyFill="1" applyBorder="1" applyAlignment="1">
      <alignment horizontal="center" vertical="top"/>
    </xf>
    <xf numFmtId="0" fontId="26" fillId="33" borderId="13" xfId="0" applyFont="1" applyFill="1" applyBorder="1" applyAlignment="1">
      <alignment horizontal="center" vertical="top" wrapText="1"/>
    </xf>
    <xf numFmtId="3" fontId="26" fillId="33" borderId="17" xfId="0" applyNumberFormat="1" applyFont="1" applyFill="1" applyBorder="1" applyAlignment="1">
      <alignment horizontal="center" vertical="top" wrapText="1"/>
    </xf>
    <xf numFmtId="192" fontId="26" fillId="33" borderId="22" xfId="0" applyNumberFormat="1" applyFont="1" applyFill="1" applyBorder="1" applyAlignment="1">
      <alignment horizontal="center" vertical="top" wrapText="1"/>
    </xf>
    <xf numFmtId="0" fontId="36" fillId="33" borderId="17" xfId="0" applyFont="1" applyFill="1" applyBorder="1" applyAlignment="1">
      <alignment horizontal="center" vertical="center" wrapText="1"/>
    </xf>
    <xf numFmtId="0" fontId="41" fillId="33" borderId="17" xfId="0" applyNumberFormat="1" applyFont="1" applyFill="1" applyBorder="1" applyAlignment="1">
      <alignment horizontal="center" vertical="top" wrapText="1"/>
    </xf>
    <xf numFmtId="0" fontId="29" fillId="33" borderId="25" xfId="0" applyNumberFormat="1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vertical="top"/>
    </xf>
    <xf numFmtId="192" fontId="44" fillId="33" borderId="0" xfId="0" applyNumberFormat="1" applyFont="1" applyFill="1" applyBorder="1" applyAlignment="1">
      <alignment horizontal="center" vertical="top" wrapText="1"/>
    </xf>
    <xf numFmtId="1" fontId="44" fillId="33" borderId="0" xfId="0" applyNumberFormat="1" applyFont="1" applyFill="1" applyBorder="1" applyAlignment="1">
      <alignment horizontal="center" vertical="top" wrapText="1"/>
    </xf>
    <xf numFmtId="192" fontId="121" fillId="33" borderId="0" xfId="0" applyNumberFormat="1" applyFont="1" applyFill="1" applyBorder="1" applyAlignment="1">
      <alignment horizontal="center"/>
    </xf>
    <xf numFmtId="0" fontId="37" fillId="33" borderId="0" xfId="0" applyFont="1" applyFill="1" applyBorder="1" applyAlignment="1">
      <alignment horizontal="left" vertical="top" wrapText="1"/>
    </xf>
    <xf numFmtId="0" fontId="26" fillId="33" borderId="28" xfId="0" applyFont="1" applyFill="1" applyBorder="1" applyAlignment="1">
      <alignment horizontal="center" vertical="top" wrapText="1"/>
    </xf>
    <xf numFmtId="192" fontId="26" fillId="33" borderId="13" xfId="0" applyNumberFormat="1" applyFont="1" applyFill="1" applyBorder="1" applyAlignment="1">
      <alignment horizontal="center" vertical="top" wrapText="1"/>
    </xf>
    <xf numFmtId="0" fontId="26" fillId="33" borderId="10" xfId="0" applyFont="1" applyFill="1" applyBorder="1" applyAlignment="1">
      <alignment horizontal="center" vertical="top"/>
    </xf>
    <xf numFmtId="0" fontId="26" fillId="33" borderId="10" xfId="0" applyFont="1" applyFill="1" applyBorder="1" applyAlignment="1">
      <alignment vertical="top" wrapText="1"/>
    </xf>
    <xf numFmtId="0" fontId="37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vertical="top"/>
    </xf>
    <xf numFmtId="0" fontId="44" fillId="33" borderId="0" xfId="0" applyFont="1" applyFill="1" applyBorder="1" applyAlignment="1">
      <alignment horizontal="center" vertical="top" wrapText="1"/>
    </xf>
    <xf numFmtId="1" fontId="29" fillId="33" borderId="13" xfId="0" applyNumberFormat="1" applyFont="1" applyFill="1" applyBorder="1" applyAlignment="1">
      <alignment horizontal="center" vertical="top" wrapText="1"/>
    </xf>
    <xf numFmtId="0" fontId="44" fillId="33" borderId="0" xfId="0" applyFont="1" applyFill="1" applyBorder="1" applyAlignment="1">
      <alignment vertical="top"/>
    </xf>
    <xf numFmtId="0" fontId="1" fillId="33" borderId="22" xfId="0" applyFont="1" applyFill="1" applyBorder="1" applyAlignment="1">
      <alignment horizontal="center" vertical="top" wrapText="1"/>
    </xf>
    <xf numFmtId="0" fontId="122" fillId="33" borderId="17" xfId="0" applyFont="1" applyFill="1" applyBorder="1" applyAlignment="1">
      <alignment horizontal="center" vertical="top" wrapText="1"/>
    </xf>
    <xf numFmtId="0" fontId="122" fillId="33" borderId="17" xfId="0" applyFont="1" applyFill="1" applyBorder="1" applyAlignment="1">
      <alignment horizontal="center" vertical="top"/>
    </xf>
    <xf numFmtId="0" fontId="123" fillId="33" borderId="17" xfId="0" applyFont="1" applyFill="1" applyBorder="1" applyAlignment="1">
      <alignment horizontal="left" vertical="center" wrapText="1"/>
    </xf>
    <xf numFmtId="0" fontId="107" fillId="33" borderId="17" xfId="0" applyFont="1" applyFill="1" applyBorder="1" applyAlignment="1">
      <alignment horizontal="left" vertical="top" wrapText="1"/>
    </xf>
    <xf numFmtId="192" fontId="26" fillId="33" borderId="17" xfId="0" applyNumberFormat="1" applyFont="1" applyFill="1" applyBorder="1" applyAlignment="1">
      <alignment horizontal="left" vertical="top" wrapText="1"/>
    </xf>
    <xf numFmtId="0" fontId="50" fillId="33" borderId="17" xfId="0" applyFont="1" applyFill="1" applyBorder="1" applyAlignment="1">
      <alignment horizontal="center"/>
    </xf>
    <xf numFmtId="0" fontId="50" fillId="33" borderId="17" xfId="0" applyFont="1" applyFill="1" applyBorder="1" applyAlignment="1">
      <alignment/>
    </xf>
    <xf numFmtId="0" fontId="118" fillId="33" borderId="17" xfId="0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41" fillId="33" borderId="26" xfId="0" applyFont="1" applyFill="1" applyBorder="1" applyAlignment="1">
      <alignment horizontal="center" vertical="center" wrapText="1"/>
    </xf>
    <xf numFmtId="2" fontId="41" fillId="33" borderId="17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/>
    </xf>
    <xf numFmtId="0" fontId="118" fillId="33" borderId="17" xfId="0" applyFont="1" applyFill="1" applyBorder="1" applyAlignment="1">
      <alignment horizontal="left" vertical="top" wrapText="1"/>
    </xf>
    <xf numFmtId="0" fontId="109" fillId="33" borderId="12" xfId="0" applyFont="1" applyFill="1" applyBorder="1" applyAlignment="1">
      <alignment horizontal="center" vertical="top" wrapText="1"/>
    </xf>
    <xf numFmtId="0" fontId="109" fillId="33" borderId="12" xfId="0" applyFont="1" applyFill="1" applyBorder="1" applyAlignment="1">
      <alignment horizontal="left" vertical="top" wrapText="1"/>
    </xf>
    <xf numFmtId="0" fontId="111" fillId="33" borderId="17" xfId="0" applyFont="1" applyFill="1" applyBorder="1" applyAlignment="1">
      <alignment horizontal="center" vertical="center"/>
    </xf>
    <xf numFmtId="0" fontId="118" fillId="33" borderId="17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24" fillId="33" borderId="21" xfId="0" applyFont="1" applyFill="1" applyBorder="1" applyAlignment="1">
      <alignment vertical="center"/>
    </xf>
    <xf numFmtId="0" fontId="5" fillId="33" borderId="17" xfId="0" applyFont="1" applyFill="1" applyBorder="1" applyAlignment="1">
      <alignment/>
    </xf>
    <xf numFmtId="0" fontId="24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vertical="top" wrapText="1"/>
    </xf>
    <xf numFmtId="0" fontId="5" fillId="33" borderId="22" xfId="0" applyFont="1" applyFill="1" applyBorder="1" applyAlignment="1">
      <alignment horizontal="center" vertical="top" wrapText="1"/>
    </xf>
    <xf numFmtId="0" fontId="24" fillId="33" borderId="24" xfId="0" applyFont="1" applyFill="1" applyBorder="1" applyAlignment="1">
      <alignment horizontal="left" vertical="center" wrapText="1"/>
    </xf>
    <xf numFmtId="192" fontId="41" fillId="33" borderId="17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horizontal="center" vertical="top" wrapText="1"/>
    </xf>
    <xf numFmtId="192" fontId="26" fillId="33" borderId="12" xfId="0" applyNumberFormat="1" applyFont="1" applyFill="1" applyBorder="1" applyAlignment="1">
      <alignment horizontal="center" vertical="top" wrapText="1"/>
    </xf>
    <xf numFmtId="192" fontId="26" fillId="33" borderId="15" xfId="0" applyNumberFormat="1" applyFont="1" applyFill="1" applyBorder="1" applyAlignment="1">
      <alignment horizontal="center" vertical="top"/>
    </xf>
    <xf numFmtId="193" fontId="41" fillId="33" borderId="17" xfId="53" applyNumberFormat="1" applyFont="1" applyFill="1" applyBorder="1" applyAlignment="1">
      <alignment horizontal="center" vertical="center" wrapText="1"/>
      <protection/>
    </xf>
    <xf numFmtId="0" fontId="41" fillId="33" borderId="24" xfId="0" applyFont="1" applyFill="1" applyBorder="1" applyAlignment="1">
      <alignment horizontal="center" vertical="center" wrapText="1"/>
    </xf>
    <xf numFmtId="192" fontId="41" fillId="33" borderId="17" xfId="0" applyNumberFormat="1" applyFont="1" applyFill="1" applyBorder="1" applyAlignment="1">
      <alignment horizontal="center" vertical="center" wrapText="1"/>
    </xf>
    <xf numFmtId="192" fontId="41" fillId="33" borderId="22" xfId="0" applyNumberFormat="1" applyFont="1" applyFill="1" applyBorder="1" applyAlignment="1">
      <alignment horizontal="center" vertical="center"/>
    </xf>
    <xf numFmtId="0" fontId="29" fillId="33" borderId="24" xfId="0" applyFont="1" applyFill="1" applyBorder="1" applyAlignment="1">
      <alignment horizontal="center" vertical="center" wrapText="1"/>
    </xf>
    <xf numFmtId="0" fontId="111" fillId="33" borderId="17" xfId="0" applyFont="1" applyFill="1" applyBorder="1" applyAlignment="1">
      <alignment horizontal="center" vertical="top"/>
    </xf>
    <xf numFmtId="193" fontId="117" fillId="33" borderId="17" xfId="53" applyNumberFormat="1" applyFont="1" applyFill="1" applyBorder="1" applyAlignment="1">
      <alignment horizontal="left" vertical="top" wrapText="1"/>
      <protection/>
    </xf>
    <xf numFmtId="0" fontId="24" fillId="33" borderId="16" xfId="0" applyFont="1" applyFill="1" applyBorder="1" applyAlignment="1">
      <alignment/>
    </xf>
    <xf numFmtId="0" fontId="24" fillId="33" borderId="17" xfId="0" applyFont="1" applyFill="1" applyBorder="1" applyAlignment="1">
      <alignment horizontal="left" vertical="center" wrapText="1"/>
    </xf>
    <xf numFmtId="0" fontId="24" fillId="33" borderId="0" xfId="0" applyFont="1" applyFill="1" applyBorder="1" applyAlignment="1">
      <alignment horizontal="center" vertical="center" wrapText="1"/>
    </xf>
    <xf numFmtId="195" fontId="26" fillId="33" borderId="17" xfId="0" applyNumberFormat="1" applyFont="1" applyFill="1" applyBorder="1" applyAlignment="1">
      <alignment horizontal="center" vertical="top"/>
    </xf>
    <xf numFmtId="193" fontId="29" fillId="33" borderId="17" xfId="0" applyNumberFormat="1" applyFont="1" applyFill="1" applyBorder="1" applyAlignment="1">
      <alignment horizontal="center" vertical="center" wrapText="1"/>
    </xf>
    <xf numFmtId="0" fontId="114" fillId="33" borderId="17" xfId="0" applyFont="1" applyFill="1" applyBorder="1" applyAlignment="1">
      <alignment vertical="top" wrapText="1"/>
    </xf>
    <xf numFmtId="0" fontId="109" fillId="33" borderId="22" xfId="0" applyFont="1" applyFill="1" applyBorder="1" applyAlignment="1">
      <alignment horizontal="center" vertical="top"/>
    </xf>
    <xf numFmtId="0" fontId="42" fillId="33" borderId="13" xfId="0" applyFont="1" applyFill="1" applyBorder="1" applyAlignment="1">
      <alignment horizontal="center" vertical="top" wrapText="1"/>
    </xf>
    <xf numFmtId="0" fontId="109" fillId="33" borderId="14" xfId="0" applyFont="1" applyFill="1" applyBorder="1" applyAlignment="1">
      <alignment horizontal="center" vertical="top"/>
    </xf>
    <xf numFmtId="0" fontId="109" fillId="33" borderId="14" xfId="0" applyFont="1" applyFill="1" applyBorder="1" applyAlignment="1">
      <alignment horizontal="left" vertical="top" wrapText="1"/>
    </xf>
    <xf numFmtId="0" fontId="109" fillId="33" borderId="13" xfId="0" applyFont="1" applyFill="1" applyBorder="1" applyAlignment="1">
      <alignment horizontal="left" vertical="center" wrapText="1"/>
    </xf>
    <xf numFmtId="0" fontId="109" fillId="33" borderId="10" xfId="0" applyFont="1" applyFill="1" applyBorder="1" applyAlignment="1">
      <alignment horizontal="center" vertical="top"/>
    </xf>
    <xf numFmtId="0" fontId="42" fillId="33" borderId="12" xfId="0" applyFont="1" applyFill="1" applyBorder="1" applyAlignment="1">
      <alignment horizontal="center" vertical="top" wrapText="1"/>
    </xf>
    <xf numFmtId="0" fontId="109" fillId="33" borderId="12" xfId="0" applyFont="1" applyFill="1" applyBorder="1" applyAlignment="1">
      <alignment horizontal="center" vertical="top"/>
    </xf>
    <xf numFmtId="0" fontId="109" fillId="33" borderId="15" xfId="0" applyFont="1" applyFill="1" applyBorder="1" applyAlignment="1">
      <alignment horizontal="center" vertical="top"/>
    </xf>
    <xf numFmtId="0" fontId="26" fillId="33" borderId="14" xfId="0" applyFont="1" applyFill="1" applyBorder="1" applyAlignment="1">
      <alignment horizontal="center" vertical="top"/>
    </xf>
    <xf numFmtId="0" fontId="114" fillId="33" borderId="17" xfId="0" applyFont="1" applyFill="1" applyBorder="1" applyAlignment="1">
      <alignment horizontal="center"/>
    </xf>
    <xf numFmtId="2" fontId="26" fillId="33" borderId="13" xfId="0" applyNumberFormat="1" applyFont="1" applyFill="1" applyBorder="1" applyAlignment="1">
      <alignment horizontal="center" vertical="top" wrapText="1"/>
    </xf>
    <xf numFmtId="195" fontId="29" fillId="33" borderId="17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top" wrapText="1"/>
    </xf>
    <xf numFmtId="192" fontId="1" fillId="33" borderId="12" xfId="0" applyNumberFormat="1" applyFont="1" applyFill="1" applyBorder="1" applyAlignment="1">
      <alignment horizontal="center" vertical="top" wrapText="1"/>
    </xf>
    <xf numFmtId="192" fontId="1" fillId="33" borderId="15" xfId="0" applyNumberFormat="1" applyFont="1" applyFill="1" applyBorder="1" applyAlignment="1">
      <alignment horizontal="center" vertical="top"/>
    </xf>
    <xf numFmtId="193" fontId="1" fillId="33" borderId="17" xfId="53" applyNumberFormat="1" applyFont="1" applyFill="1" applyBorder="1" applyAlignment="1">
      <alignment horizontal="center" vertical="top" wrapText="1"/>
      <protection/>
    </xf>
    <xf numFmtId="0" fontId="123" fillId="33" borderId="17" xfId="0" applyFont="1" applyFill="1" applyBorder="1" applyAlignment="1">
      <alignment vertical="top" wrapText="1"/>
    </xf>
    <xf numFmtId="193" fontId="29" fillId="33" borderId="17" xfId="53" applyNumberFormat="1" applyFont="1" applyFill="1" applyBorder="1" applyAlignment="1">
      <alignment horizontal="center" vertical="center" wrapText="1"/>
      <protection/>
    </xf>
    <xf numFmtId="192" fontId="1" fillId="33" borderId="17" xfId="0" applyNumberFormat="1" applyFont="1" applyFill="1" applyBorder="1" applyAlignment="1">
      <alignment horizontal="center" vertical="top"/>
    </xf>
    <xf numFmtId="193" fontId="29" fillId="33" borderId="17" xfId="53" applyNumberFormat="1" applyFont="1" applyFill="1" applyBorder="1" applyAlignment="1">
      <alignment horizontal="center" vertical="top" wrapText="1"/>
      <protection/>
    </xf>
    <xf numFmtId="0" fontId="24" fillId="33" borderId="17" xfId="0" applyFont="1" applyFill="1" applyBorder="1" applyAlignment="1">
      <alignment vertical="center" wrapText="1"/>
    </xf>
    <xf numFmtId="0" fontId="1" fillId="33" borderId="23" xfId="0" applyFont="1" applyFill="1" applyBorder="1" applyAlignment="1">
      <alignment horizontal="center" vertical="top" wrapText="1"/>
    </xf>
    <xf numFmtId="0" fontId="24" fillId="33" borderId="17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/>
    </xf>
    <xf numFmtId="0" fontId="114" fillId="33" borderId="22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left" vertical="top"/>
    </xf>
    <xf numFmtId="0" fontId="24" fillId="33" borderId="24" xfId="0" applyFont="1" applyFill="1" applyBorder="1" applyAlignment="1">
      <alignment vertical="top" wrapText="1"/>
    </xf>
    <xf numFmtId="0" fontId="26" fillId="33" borderId="13" xfId="0" applyFont="1" applyFill="1" applyBorder="1" applyAlignment="1">
      <alignment vertical="top" wrapText="1"/>
    </xf>
    <xf numFmtId="192" fontId="29" fillId="33" borderId="22" xfId="0" applyNumberFormat="1" applyFont="1" applyFill="1" applyBorder="1" applyAlignment="1">
      <alignment horizontal="center" vertical="top"/>
    </xf>
    <xf numFmtId="192" fontId="41" fillId="33" borderId="17" xfId="0" applyNumberFormat="1" applyFont="1" applyFill="1" applyBorder="1" applyAlignment="1">
      <alignment horizontal="center" vertical="top"/>
    </xf>
    <xf numFmtId="0" fontId="24" fillId="33" borderId="11" xfId="0" applyFont="1" applyFill="1" applyBorder="1" applyAlignment="1">
      <alignment/>
    </xf>
    <xf numFmtId="0" fontId="35" fillId="33" borderId="14" xfId="0" applyFont="1" applyFill="1" applyBorder="1" applyAlignment="1">
      <alignment/>
    </xf>
    <xf numFmtId="0" fontId="35" fillId="33" borderId="16" xfId="0" applyFont="1" applyFill="1" applyBorder="1" applyAlignment="1">
      <alignment/>
    </xf>
    <xf numFmtId="0" fontId="29" fillId="33" borderId="21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 vertical="top" wrapText="1"/>
    </xf>
    <xf numFmtId="0" fontId="24" fillId="33" borderId="19" xfId="0" applyFont="1" applyFill="1" applyBorder="1" applyAlignment="1">
      <alignment horizontal="left" vertical="top" wrapText="1"/>
    </xf>
    <xf numFmtId="0" fontId="24" fillId="33" borderId="19" xfId="0" applyFont="1" applyFill="1" applyBorder="1" applyAlignment="1">
      <alignment horizontal="center" vertical="top" wrapText="1"/>
    </xf>
    <xf numFmtId="192" fontId="24" fillId="33" borderId="19" xfId="0" applyNumberFormat="1" applyFont="1" applyFill="1" applyBorder="1" applyAlignment="1">
      <alignment horizontal="center" vertical="top" wrapText="1"/>
    </xf>
    <xf numFmtId="192" fontId="24" fillId="33" borderId="19" xfId="0" applyNumberFormat="1" applyFont="1" applyFill="1" applyBorder="1" applyAlignment="1">
      <alignment horizontal="center"/>
    </xf>
    <xf numFmtId="2" fontId="109" fillId="33" borderId="17" xfId="0" applyNumberFormat="1" applyFont="1" applyFill="1" applyBorder="1" applyAlignment="1">
      <alignment horizontal="center" vertical="center"/>
    </xf>
    <xf numFmtId="0" fontId="29" fillId="33" borderId="17" xfId="0" applyNumberFormat="1" applyFont="1" applyFill="1" applyBorder="1" applyAlignment="1">
      <alignment horizontal="center" vertical="top" wrapText="1"/>
    </xf>
    <xf numFmtId="0" fontId="120" fillId="33" borderId="0" xfId="0" applyFont="1" applyFill="1" applyAlignment="1">
      <alignment/>
    </xf>
    <xf numFmtId="1" fontId="111" fillId="33" borderId="17" xfId="53" applyNumberFormat="1" applyFont="1" applyFill="1" applyBorder="1" applyAlignment="1">
      <alignment horizontal="left" vertical="top" wrapText="1"/>
      <protection/>
    </xf>
    <xf numFmtId="0" fontId="1" fillId="33" borderId="17" xfId="0" applyFont="1" applyFill="1" applyBorder="1" applyAlignment="1">
      <alignment horizontal="left" vertical="top"/>
    </xf>
    <xf numFmtId="193" fontId="1" fillId="33" borderId="17" xfId="0" applyNumberFormat="1" applyFont="1" applyFill="1" applyBorder="1" applyAlignment="1">
      <alignment horizontal="center" vertical="top"/>
    </xf>
    <xf numFmtId="193" fontId="1" fillId="33" borderId="22" xfId="0" applyNumberFormat="1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left" vertical="center" wrapText="1"/>
    </xf>
    <xf numFmtId="0" fontId="109" fillId="33" borderId="15" xfId="0" applyFont="1" applyFill="1" applyBorder="1" applyAlignment="1">
      <alignment horizontal="left" vertical="top" wrapText="1"/>
    </xf>
    <xf numFmtId="0" fontId="109" fillId="33" borderId="12" xfId="0" applyFont="1" applyFill="1" applyBorder="1" applyAlignment="1">
      <alignment horizontal="center" vertical="center"/>
    </xf>
    <xf numFmtId="0" fontId="111" fillId="33" borderId="12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top"/>
    </xf>
    <xf numFmtId="0" fontId="24" fillId="33" borderId="17" xfId="0" applyFont="1" applyFill="1" applyBorder="1" applyAlignment="1">
      <alignment horizontal="center" vertical="top"/>
    </xf>
    <xf numFmtId="193" fontId="112" fillId="33" borderId="17" xfId="53" applyNumberFormat="1" applyFont="1" applyFill="1" applyBorder="1" applyAlignment="1">
      <alignment horizontal="center" vertical="top" wrapText="1"/>
      <protection/>
    </xf>
    <xf numFmtId="2" fontId="29" fillId="33" borderId="17" xfId="0" applyNumberFormat="1" applyFont="1" applyFill="1" applyBorder="1" applyAlignment="1">
      <alignment horizontal="center" vertical="top"/>
    </xf>
    <xf numFmtId="2" fontId="29" fillId="33" borderId="17" xfId="0" applyNumberFormat="1" applyFont="1" applyFill="1" applyBorder="1" applyAlignment="1">
      <alignment horizontal="center" vertical="top" wrapText="1"/>
    </xf>
    <xf numFmtId="193" fontId="29" fillId="33" borderId="17" xfId="0" applyNumberFormat="1" applyFont="1" applyFill="1" applyBorder="1" applyAlignment="1">
      <alignment horizontal="center" vertical="top"/>
    </xf>
    <xf numFmtId="2" fontId="48" fillId="33" borderId="17" xfId="0" applyNumberFormat="1" applyFont="1" applyFill="1" applyBorder="1" applyAlignment="1">
      <alignment horizontal="center" vertical="top"/>
    </xf>
    <xf numFmtId="0" fontId="49" fillId="33" borderId="17" xfId="0" applyFont="1" applyFill="1" applyBorder="1" applyAlignment="1">
      <alignment horizontal="center" vertical="top"/>
    </xf>
    <xf numFmtId="0" fontId="49" fillId="33" borderId="17" xfId="0" applyFont="1" applyFill="1" applyBorder="1" applyAlignment="1">
      <alignment/>
    </xf>
    <xf numFmtId="193" fontId="114" fillId="33" borderId="17" xfId="53" applyNumberFormat="1" applyFont="1" applyFill="1" applyBorder="1" applyAlignment="1">
      <alignment horizontal="left" vertical="top" wrapText="1"/>
      <protection/>
    </xf>
    <xf numFmtId="0" fontId="26" fillId="33" borderId="17" xfId="53" applyNumberFormat="1" applyFont="1" applyFill="1" applyBorder="1" applyAlignment="1">
      <alignment horizontal="center" vertical="top" wrapText="1"/>
      <protection/>
    </xf>
    <xf numFmtId="193" fontId="114" fillId="33" borderId="17" xfId="0" applyNumberFormat="1" applyFont="1" applyFill="1" applyBorder="1" applyAlignment="1">
      <alignment horizontal="left" vertical="top" wrapText="1"/>
    </xf>
    <xf numFmtId="1" fontId="26" fillId="33" borderId="17" xfId="53" applyNumberFormat="1" applyFont="1" applyFill="1" applyBorder="1" applyAlignment="1">
      <alignment horizontal="center" vertical="top" wrapText="1"/>
      <protection/>
    </xf>
    <xf numFmtId="193" fontId="26" fillId="33" borderId="17" xfId="0" applyNumberFormat="1" applyFont="1" applyFill="1" applyBorder="1" applyAlignment="1">
      <alignment horizontal="left" vertical="top" wrapText="1"/>
    </xf>
    <xf numFmtId="193" fontId="2" fillId="33" borderId="17" xfId="0" applyNumberFormat="1" applyFont="1" applyFill="1" applyBorder="1" applyAlignment="1">
      <alignment horizontal="left" vertical="top" wrapText="1"/>
    </xf>
    <xf numFmtId="1" fontId="29" fillId="33" borderId="17" xfId="53" applyNumberFormat="1" applyFont="1" applyFill="1" applyBorder="1" applyAlignment="1">
      <alignment horizontal="center" vertical="top" wrapText="1"/>
      <protection/>
    </xf>
    <xf numFmtId="193" fontId="111" fillId="33" borderId="17" xfId="0" applyNumberFormat="1" applyFont="1" applyFill="1" applyBorder="1" applyAlignment="1">
      <alignment horizontal="center" vertical="top" wrapText="1"/>
    </xf>
    <xf numFmtId="1" fontId="120" fillId="33" borderId="17" xfId="53" applyNumberFormat="1" applyFont="1" applyFill="1" applyBorder="1" applyAlignment="1">
      <alignment horizontal="center" vertical="top" wrapText="1"/>
      <protection/>
    </xf>
    <xf numFmtId="193" fontId="41" fillId="33" borderId="17" xfId="53" applyNumberFormat="1" applyFont="1" applyFill="1" applyBorder="1" applyAlignment="1">
      <alignment horizontal="left" vertical="top" wrapText="1"/>
      <protection/>
    </xf>
    <xf numFmtId="0" fontId="109" fillId="33" borderId="17" xfId="0" applyNumberFormat="1" applyFont="1" applyFill="1" applyBorder="1" applyAlignment="1">
      <alignment horizontal="center" vertical="top" wrapText="1"/>
    </xf>
    <xf numFmtId="0" fontId="36" fillId="33" borderId="17" xfId="0" applyFont="1" applyFill="1" applyBorder="1" applyAlignment="1">
      <alignment horizontal="left" vertical="top" wrapText="1"/>
    </xf>
    <xf numFmtId="0" fontId="41" fillId="33" borderId="13" xfId="0" applyFont="1" applyFill="1" applyBorder="1" applyAlignment="1">
      <alignment horizontal="center" vertical="center" wrapText="1"/>
    </xf>
    <xf numFmtId="0" fontId="123" fillId="33" borderId="17" xfId="0" applyFont="1" applyFill="1" applyBorder="1" applyAlignment="1">
      <alignment vertical="center" wrapText="1"/>
    </xf>
    <xf numFmtId="0" fontId="29" fillId="33" borderId="10" xfId="0" applyFont="1" applyFill="1" applyBorder="1" applyAlignment="1">
      <alignment horizontal="center" vertical="center" wrapText="1"/>
    </xf>
    <xf numFmtId="192" fontId="29" fillId="33" borderId="10" xfId="0" applyNumberFormat="1" applyFont="1" applyFill="1" applyBorder="1" applyAlignment="1">
      <alignment horizontal="center" vertical="center" wrapText="1"/>
    </xf>
    <xf numFmtId="192" fontId="29" fillId="33" borderId="11" xfId="0" applyNumberFormat="1" applyFont="1" applyFill="1" applyBorder="1" applyAlignment="1">
      <alignment horizontal="center" vertical="center"/>
    </xf>
    <xf numFmtId="192" fontId="29" fillId="33" borderId="12" xfId="0" applyNumberFormat="1" applyFont="1" applyFill="1" applyBorder="1" applyAlignment="1">
      <alignment horizontal="center" vertical="center" wrapText="1"/>
    </xf>
    <xf numFmtId="193" fontId="29" fillId="33" borderId="17" xfId="0" applyNumberFormat="1" applyFont="1" applyFill="1" applyBorder="1" applyAlignment="1">
      <alignment horizontal="center" vertical="top" wrapText="1"/>
    </xf>
    <xf numFmtId="193" fontId="29" fillId="33" borderId="17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vertical="top"/>
    </xf>
    <xf numFmtId="0" fontId="113" fillId="33" borderId="17" xfId="0" applyFont="1" applyFill="1" applyBorder="1" applyAlignment="1">
      <alignment vertical="top" wrapText="1"/>
    </xf>
    <xf numFmtId="0" fontId="110" fillId="33" borderId="17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top" wrapText="1"/>
    </xf>
    <xf numFmtId="1" fontId="29" fillId="33" borderId="13" xfId="0" applyNumberFormat="1" applyFont="1" applyFill="1" applyBorder="1" applyAlignment="1">
      <alignment horizontal="center" vertical="center"/>
    </xf>
    <xf numFmtId="0" fontId="29" fillId="33" borderId="17" xfId="53" applyNumberFormat="1" applyFont="1" applyFill="1" applyBorder="1" applyAlignment="1">
      <alignment horizontal="center" vertical="top" wrapText="1"/>
      <protection/>
    </xf>
    <xf numFmtId="0" fontId="44" fillId="33" borderId="24" xfId="0" applyFont="1" applyFill="1" applyBorder="1" applyAlignment="1">
      <alignment horizontal="center" vertical="top"/>
    </xf>
    <xf numFmtId="0" fontId="44" fillId="33" borderId="24" xfId="0" applyFont="1" applyFill="1" applyBorder="1" applyAlignment="1">
      <alignment/>
    </xf>
    <xf numFmtId="1" fontId="26" fillId="33" borderId="17" xfId="53" applyNumberFormat="1" applyFont="1" applyFill="1" applyBorder="1" applyAlignment="1">
      <alignment horizontal="left" vertical="top" wrapText="1"/>
      <protection/>
    </xf>
    <xf numFmtId="193" fontId="26" fillId="33" borderId="17" xfId="53" applyNumberFormat="1" applyFont="1" applyFill="1" applyBorder="1" applyAlignment="1">
      <alignment horizontal="center" vertical="center" wrapText="1"/>
      <protection/>
    </xf>
    <xf numFmtId="0" fontId="111" fillId="33" borderId="17" xfId="53" applyNumberFormat="1" applyFont="1" applyFill="1" applyBorder="1" applyAlignment="1">
      <alignment horizontal="center" vertical="top" wrapText="1"/>
      <protection/>
    </xf>
    <xf numFmtId="192" fontId="111" fillId="33" borderId="17" xfId="53" applyNumberFormat="1" applyFont="1" applyFill="1" applyBorder="1" applyAlignment="1">
      <alignment horizontal="center" vertical="top" wrapText="1"/>
      <protection/>
    </xf>
    <xf numFmtId="0" fontId="117" fillId="33" borderId="17" xfId="0" applyFont="1" applyFill="1" applyBorder="1" applyAlignment="1">
      <alignment vertical="center"/>
    </xf>
    <xf numFmtId="0" fontId="124" fillId="33" borderId="17" xfId="0" applyFont="1" applyFill="1" applyBorder="1" applyAlignment="1">
      <alignment horizontal="center" vertical="center"/>
    </xf>
    <xf numFmtId="0" fontId="26" fillId="33" borderId="24" xfId="0" applyFont="1" applyFill="1" applyBorder="1" applyAlignment="1">
      <alignment horizontal="center" vertical="top"/>
    </xf>
    <xf numFmtId="0" fontId="26" fillId="33" borderId="30" xfId="0" applyFont="1" applyFill="1" applyBorder="1" applyAlignment="1">
      <alignment horizontal="center" vertical="top" wrapText="1"/>
    </xf>
    <xf numFmtId="0" fontId="26" fillId="33" borderId="23" xfId="0" applyFont="1" applyFill="1" applyBorder="1" applyAlignment="1">
      <alignment horizontal="center" vertical="top" wrapText="1"/>
    </xf>
    <xf numFmtId="0" fontId="26" fillId="33" borderId="17" xfId="0" applyFont="1" applyFill="1" applyBorder="1" applyAlignment="1">
      <alignment horizontal="center" wrapText="1"/>
    </xf>
    <xf numFmtId="0" fontId="37" fillId="33" borderId="13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37" fillId="33" borderId="17" xfId="0" applyFont="1" applyFill="1" applyBorder="1" applyAlignment="1">
      <alignment horizontal="left" vertical="top" wrapText="1"/>
    </xf>
    <xf numFmtId="0" fontId="26" fillId="33" borderId="11" xfId="0" applyFont="1" applyFill="1" applyBorder="1" applyAlignment="1">
      <alignment horizontal="center" vertical="top" wrapText="1"/>
    </xf>
    <xf numFmtId="0" fontId="26" fillId="33" borderId="24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6" fillId="33" borderId="24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top" wrapText="1"/>
    </xf>
    <xf numFmtId="0" fontId="26" fillId="33" borderId="12" xfId="0" applyFont="1" applyFill="1" applyBorder="1" applyAlignment="1">
      <alignment horizontal="center" vertical="top" wrapText="1"/>
    </xf>
    <xf numFmtId="1" fontId="29" fillId="33" borderId="17" xfId="0" applyNumberFormat="1" applyFont="1" applyFill="1" applyBorder="1" applyAlignment="1">
      <alignment horizontal="center"/>
    </xf>
    <xf numFmtId="0" fontId="41" fillId="33" borderId="17" xfId="0" applyFont="1" applyFill="1" applyBorder="1" applyAlignment="1">
      <alignment/>
    </xf>
    <xf numFmtId="0" fontId="28" fillId="33" borderId="17" xfId="0" applyFont="1" applyFill="1" applyBorder="1" applyAlignment="1">
      <alignment horizontal="center"/>
    </xf>
    <xf numFmtId="0" fontId="125" fillId="33" borderId="17" xfId="0" applyFont="1" applyFill="1" applyBorder="1" applyAlignment="1">
      <alignment horizontal="left" vertical="top" wrapText="1"/>
    </xf>
    <xf numFmtId="0" fontId="26" fillId="33" borderId="17" xfId="0" applyNumberFormat="1" applyFont="1" applyFill="1" applyBorder="1" applyAlignment="1">
      <alignment horizontal="center" vertical="top"/>
    </xf>
    <xf numFmtId="0" fontId="26" fillId="33" borderId="22" xfId="0" applyNumberFormat="1" applyFont="1" applyFill="1" applyBorder="1" applyAlignment="1">
      <alignment horizontal="center" vertical="top"/>
    </xf>
    <xf numFmtId="0" fontId="26" fillId="33" borderId="17" xfId="0" applyFont="1" applyFill="1" applyBorder="1" applyAlignment="1">
      <alignment horizontal="left"/>
    </xf>
    <xf numFmtId="0" fontId="126" fillId="33" borderId="17" xfId="0" applyFont="1" applyFill="1" applyBorder="1" applyAlignment="1">
      <alignment horizontal="left" vertical="center" wrapText="1"/>
    </xf>
    <xf numFmtId="0" fontId="127" fillId="33" borderId="17" xfId="0" applyFont="1" applyFill="1" applyBorder="1" applyAlignment="1">
      <alignment horizontal="left" vertical="center" wrapText="1"/>
    </xf>
    <xf numFmtId="0" fontId="127" fillId="33" borderId="17" xfId="0" applyFont="1" applyFill="1" applyBorder="1" applyAlignment="1">
      <alignment horizontal="center" vertical="center" wrapText="1"/>
    </xf>
    <xf numFmtId="0" fontId="109" fillId="33" borderId="22" xfId="0" applyFont="1" applyFill="1" applyBorder="1" applyAlignment="1">
      <alignment horizontal="center" vertical="top" wrapText="1"/>
    </xf>
    <xf numFmtId="0" fontId="127" fillId="33" borderId="22" xfId="0" applyFont="1" applyFill="1" applyBorder="1" applyAlignment="1">
      <alignment horizontal="left" vertical="center" wrapText="1"/>
    </xf>
    <xf numFmtId="0" fontId="127" fillId="33" borderId="22" xfId="0" applyFont="1" applyFill="1" applyBorder="1" applyAlignment="1">
      <alignment horizontal="center" vertical="center" wrapText="1"/>
    </xf>
    <xf numFmtId="2" fontId="26" fillId="33" borderId="17" xfId="61" applyNumberFormat="1" applyFont="1" applyFill="1" applyBorder="1" applyAlignment="1">
      <alignment horizontal="center" vertical="top" wrapText="1"/>
    </xf>
    <xf numFmtId="2" fontId="26" fillId="33" borderId="17" xfId="61" applyNumberFormat="1" applyFont="1" applyFill="1" applyBorder="1" applyAlignment="1">
      <alignment horizontal="center" vertical="top"/>
    </xf>
    <xf numFmtId="0" fontId="26" fillId="33" borderId="13" xfId="0" applyFont="1" applyFill="1" applyBorder="1" applyAlignment="1">
      <alignment horizontal="center" vertical="top"/>
    </xf>
    <xf numFmtId="0" fontId="49" fillId="33" borderId="13" xfId="0" applyFont="1" applyFill="1" applyBorder="1" applyAlignment="1">
      <alignment horizontal="center" vertical="top"/>
    </xf>
    <xf numFmtId="0" fontId="26" fillId="33" borderId="13" xfId="0" applyFont="1" applyFill="1" applyBorder="1" applyAlignment="1">
      <alignment horizontal="left" vertical="top" wrapText="1"/>
    </xf>
    <xf numFmtId="0" fontId="109" fillId="33" borderId="17" xfId="53" applyFont="1" applyFill="1" applyBorder="1" applyAlignment="1">
      <alignment horizontal="center" vertical="top" wrapText="1"/>
      <protection/>
    </xf>
    <xf numFmtId="192" fontId="109" fillId="33" borderId="17" xfId="53" applyNumberFormat="1" applyFont="1" applyFill="1" applyBorder="1" applyAlignment="1">
      <alignment horizontal="center" vertical="top" wrapText="1"/>
      <protection/>
    </xf>
    <xf numFmtId="192" fontId="109" fillId="33" borderId="22" xfId="53" applyNumberFormat="1" applyFont="1" applyFill="1" applyBorder="1" applyAlignment="1">
      <alignment horizontal="center" vertical="top"/>
      <protection/>
    </xf>
    <xf numFmtId="0" fontId="109" fillId="33" borderId="17" xfId="53" applyFont="1" applyFill="1" applyBorder="1" applyAlignment="1">
      <alignment horizontal="center" vertical="top"/>
      <protection/>
    </xf>
    <xf numFmtId="0" fontId="109" fillId="33" borderId="17" xfId="53" applyFont="1" applyFill="1" applyBorder="1" applyAlignment="1">
      <alignment horizontal="center"/>
      <protection/>
    </xf>
    <xf numFmtId="0" fontId="26" fillId="33" borderId="17" xfId="53" applyFont="1" applyFill="1" applyBorder="1" applyAlignment="1">
      <alignment vertical="top" wrapText="1"/>
      <protection/>
    </xf>
    <xf numFmtId="0" fontId="90" fillId="33" borderId="17" xfId="0" applyFont="1" applyFill="1" applyBorder="1" applyAlignment="1">
      <alignment/>
    </xf>
    <xf numFmtId="0" fontId="114" fillId="33" borderId="17" xfId="0" applyFont="1" applyFill="1" applyBorder="1" applyAlignment="1">
      <alignment horizontal="left" vertical="top"/>
    </xf>
    <xf numFmtId="0" fontId="114" fillId="33" borderId="22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left" vertical="top" wrapText="1"/>
    </xf>
    <xf numFmtId="192" fontId="26" fillId="33" borderId="17" xfId="0" applyNumberFormat="1" applyFont="1" applyFill="1" applyBorder="1" applyAlignment="1">
      <alignment horizontal="left" vertical="top"/>
    </xf>
    <xf numFmtId="192" fontId="114" fillId="33" borderId="17" xfId="0" applyNumberFormat="1" applyFont="1" applyFill="1" applyBorder="1" applyAlignment="1">
      <alignment horizontal="left" vertical="top" wrapText="1"/>
    </xf>
    <xf numFmtId="0" fontId="26" fillId="33" borderId="14" xfId="0" applyFont="1" applyFill="1" applyBorder="1" applyAlignment="1">
      <alignment horizontal="center" vertical="top" wrapText="1"/>
    </xf>
    <xf numFmtId="0" fontId="26" fillId="33" borderId="29" xfId="0" applyFont="1" applyFill="1" applyBorder="1" applyAlignment="1">
      <alignment horizontal="center" vertical="top" wrapText="1"/>
    </xf>
    <xf numFmtId="2" fontId="26" fillId="33" borderId="17" xfId="0" applyNumberFormat="1" applyFont="1" applyFill="1" applyBorder="1" applyAlignment="1">
      <alignment horizontal="left" vertical="top" wrapText="1"/>
    </xf>
    <xf numFmtId="0" fontId="128" fillId="33" borderId="17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 vertical="center"/>
    </xf>
    <xf numFmtId="0" fontId="26" fillId="33" borderId="31" xfId="0" applyFont="1" applyFill="1" applyBorder="1" applyAlignment="1">
      <alignment horizontal="center" vertical="top" wrapText="1"/>
    </xf>
    <xf numFmtId="0" fontId="26" fillId="33" borderId="32" xfId="0" applyFont="1" applyFill="1" applyBorder="1" applyAlignment="1">
      <alignment horizontal="center" vertical="top" wrapText="1"/>
    </xf>
    <xf numFmtId="1" fontId="26" fillId="33" borderId="12" xfId="0" applyNumberFormat="1" applyFont="1" applyFill="1" applyBorder="1" applyAlignment="1">
      <alignment horizontal="center" vertical="top" wrapText="1"/>
    </xf>
    <xf numFmtId="2" fontId="26" fillId="33" borderId="12" xfId="0" applyNumberFormat="1" applyFont="1" applyFill="1" applyBorder="1" applyAlignment="1">
      <alignment horizontal="center" vertical="top" wrapText="1"/>
    </xf>
    <xf numFmtId="193" fontId="26" fillId="33" borderId="33" xfId="0" applyNumberFormat="1" applyFont="1" applyFill="1" applyBorder="1" applyAlignment="1">
      <alignment horizontal="center" vertical="top" wrapText="1"/>
    </xf>
    <xf numFmtId="193" fontId="26" fillId="33" borderId="32" xfId="0" applyNumberFormat="1" applyFont="1" applyFill="1" applyBorder="1" applyAlignment="1">
      <alignment horizontal="center" vertical="top" wrapText="1"/>
    </xf>
    <xf numFmtId="193" fontId="26" fillId="33" borderId="12" xfId="0" applyNumberFormat="1" applyFont="1" applyFill="1" applyBorder="1" applyAlignment="1">
      <alignment horizontal="center" vertical="top"/>
    </xf>
    <xf numFmtId="193" fontId="36" fillId="33" borderId="17" xfId="0" applyNumberFormat="1" applyFont="1" applyFill="1" applyBorder="1" applyAlignment="1">
      <alignment horizontal="left" vertical="top" wrapText="1"/>
    </xf>
    <xf numFmtId="193" fontId="26" fillId="33" borderId="14" xfId="0" applyNumberFormat="1" applyFont="1" applyFill="1" applyBorder="1" applyAlignment="1">
      <alignment horizontal="center" vertical="top"/>
    </xf>
    <xf numFmtId="0" fontId="26" fillId="33" borderId="34" xfId="0" applyFont="1" applyFill="1" applyBorder="1" applyAlignment="1">
      <alignment horizontal="center" vertical="top" wrapText="1"/>
    </xf>
    <xf numFmtId="0" fontId="26" fillId="33" borderId="16" xfId="0" applyFont="1" applyFill="1" applyBorder="1" applyAlignment="1">
      <alignment horizontal="center" vertical="top" wrapText="1"/>
    </xf>
    <xf numFmtId="193" fontId="26" fillId="33" borderId="34" xfId="0" applyNumberFormat="1" applyFont="1" applyFill="1" applyBorder="1" applyAlignment="1">
      <alignment horizontal="center" vertical="top" wrapText="1"/>
    </xf>
    <xf numFmtId="193" fontId="26" fillId="33" borderId="16" xfId="0" applyNumberFormat="1" applyFont="1" applyFill="1" applyBorder="1" applyAlignment="1">
      <alignment horizontal="center" vertical="top" wrapText="1"/>
    </xf>
    <xf numFmtId="193" fontId="29" fillId="33" borderId="25" xfId="0" applyNumberFormat="1" applyFont="1" applyFill="1" applyBorder="1" applyAlignment="1">
      <alignment horizontal="center" vertical="center" wrapText="1"/>
    </xf>
    <xf numFmtId="193" fontId="29" fillId="33" borderId="26" xfId="0" applyNumberFormat="1" applyFont="1" applyFill="1" applyBorder="1" applyAlignment="1">
      <alignment horizontal="center" vertical="center" wrapText="1"/>
    </xf>
    <xf numFmtId="192" fontId="29" fillId="33" borderId="15" xfId="0" applyNumberFormat="1" applyFont="1" applyFill="1" applyBorder="1" applyAlignment="1">
      <alignment horizontal="center" vertical="center" wrapText="1"/>
    </xf>
    <xf numFmtId="0" fontId="29" fillId="33" borderId="21" xfId="0" applyFont="1" applyFill="1" applyBorder="1" applyAlignment="1">
      <alignment horizontal="center" vertical="top" wrapText="1"/>
    </xf>
    <xf numFmtId="2" fontId="2" fillId="33" borderId="17" xfId="0" applyNumberFormat="1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192" fontId="1" fillId="33" borderId="21" xfId="0" applyNumberFormat="1" applyFont="1" applyFill="1" applyBorder="1" applyAlignment="1">
      <alignment horizontal="center" vertical="top" wrapText="1"/>
    </xf>
    <xf numFmtId="192" fontId="1" fillId="33" borderId="14" xfId="0" applyNumberFormat="1" applyFont="1" applyFill="1" applyBorder="1" applyAlignment="1">
      <alignment horizontal="center" vertical="top"/>
    </xf>
    <xf numFmtId="193" fontId="29" fillId="33" borderId="10" xfId="0" applyNumberFormat="1" applyFont="1" applyFill="1" applyBorder="1" applyAlignment="1">
      <alignment horizontal="center" vertical="center" wrapText="1"/>
    </xf>
    <xf numFmtId="193" fontId="29" fillId="33" borderId="11" xfId="0" applyNumberFormat="1" applyFont="1" applyFill="1" applyBorder="1" applyAlignment="1">
      <alignment horizontal="center" vertical="center"/>
    </xf>
    <xf numFmtId="0" fontId="109" fillId="33" borderId="17" xfId="0" applyFont="1" applyFill="1" applyBorder="1" applyAlignment="1">
      <alignment vertical="center" wrapText="1"/>
    </xf>
    <xf numFmtId="0" fontId="111" fillId="33" borderId="17" xfId="0" applyFont="1" applyFill="1" applyBorder="1" applyAlignment="1">
      <alignment vertical="center" wrapText="1"/>
    </xf>
    <xf numFmtId="0" fontId="26" fillId="33" borderId="24" xfId="0" applyFont="1" applyFill="1" applyBorder="1" applyAlignment="1">
      <alignment horizontal="left" vertical="top" wrapText="1"/>
    </xf>
    <xf numFmtId="0" fontId="26" fillId="33" borderId="15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vertical="top"/>
    </xf>
    <xf numFmtId="2" fontId="45" fillId="33" borderId="17" xfId="0" applyNumberFormat="1" applyFont="1" applyFill="1" applyBorder="1" applyAlignment="1">
      <alignment horizontal="center" vertical="top"/>
    </xf>
    <xf numFmtId="0" fontId="44" fillId="33" borderId="17" xfId="0" applyFont="1" applyFill="1" applyBorder="1" applyAlignment="1">
      <alignment/>
    </xf>
    <xf numFmtId="0" fontId="113" fillId="33" borderId="17" xfId="0" applyFont="1" applyFill="1" applyBorder="1" applyAlignment="1">
      <alignment horizontal="left" vertical="top"/>
    </xf>
    <xf numFmtId="0" fontId="129" fillId="33" borderId="17" xfId="0" applyFont="1" applyFill="1" applyBorder="1" applyAlignment="1">
      <alignment vertical="center"/>
    </xf>
    <xf numFmtId="0" fontId="111" fillId="33" borderId="17" xfId="0" applyFont="1" applyFill="1" applyBorder="1" applyAlignment="1">
      <alignment horizontal="left" vertical="top" wrapText="1"/>
    </xf>
    <xf numFmtId="0" fontId="107" fillId="33" borderId="17" xfId="0" applyFont="1" applyFill="1" applyBorder="1" applyAlignment="1">
      <alignment vertical="center" wrapText="1"/>
    </xf>
    <xf numFmtId="193" fontId="29" fillId="33" borderId="11" xfId="0" applyNumberFormat="1" applyFont="1" applyFill="1" applyBorder="1" applyAlignment="1">
      <alignment horizontal="center" vertical="center" wrapText="1"/>
    </xf>
    <xf numFmtId="192" fontId="26" fillId="33" borderId="17" xfId="0" applyNumberFormat="1" applyFont="1" applyFill="1" applyBorder="1" applyAlignment="1">
      <alignment/>
    </xf>
    <xf numFmtId="0" fontId="34" fillId="33" borderId="0" xfId="0" applyFont="1" applyFill="1" applyBorder="1" applyAlignment="1">
      <alignment vertical="center" wrapText="1"/>
    </xf>
    <xf numFmtId="0" fontId="26" fillId="33" borderId="22" xfId="0" applyFont="1" applyFill="1" applyBorder="1" applyAlignment="1">
      <alignment horizontal="center" vertical="center"/>
    </xf>
    <xf numFmtId="195" fontId="109" fillId="33" borderId="22" xfId="0" applyNumberFormat="1" applyFont="1" applyFill="1" applyBorder="1" applyAlignment="1">
      <alignment horizontal="center" vertical="top" wrapText="1"/>
    </xf>
    <xf numFmtId="195" fontId="112" fillId="33" borderId="22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wrapText="1"/>
    </xf>
    <xf numFmtId="0" fontId="1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07" fillId="33" borderId="12" xfId="0" applyFont="1" applyFill="1" applyBorder="1" applyAlignment="1">
      <alignment horizontal="center" vertical="top" wrapText="1"/>
    </xf>
    <xf numFmtId="195" fontId="107" fillId="33" borderId="12" xfId="0" applyNumberFormat="1" applyFont="1" applyFill="1" applyBorder="1" applyAlignment="1">
      <alignment horizontal="center" vertical="top"/>
    </xf>
    <xf numFmtId="0" fontId="107" fillId="33" borderId="12" xfId="0" applyFont="1" applyFill="1" applyBorder="1" applyAlignment="1">
      <alignment horizontal="center" vertical="top"/>
    </xf>
    <xf numFmtId="0" fontId="107" fillId="33" borderId="17" xfId="0" applyFont="1" applyFill="1" applyBorder="1" applyAlignment="1">
      <alignment horizontal="center" vertical="top"/>
    </xf>
    <xf numFmtId="195" fontId="107" fillId="33" borderId="17" xfId="0" applyNumberFormat="1" applyFont="1" applyFill="1" applyBorder="1" applyAlignment="1">
      <alignment horizontal="center" vertical="top" wrapText="1"/>
    </xf>
    <xf numFmtId="195" fontId="107" fillId="33" borderId="17" xfId="0" applyNumberFormat="1" applyFont="1" applyFill="1" applyBorder="1" applyAlignment="1">
      <alignment horizontal="center" vertical="top"/>
    </xf>
    <xf numFmtId="0" fontId="107" fillId="33" borderId="17" xfId="0" applyNumberFormat="1" applyFont="1" applyFill="1" applyBorder="1" applyAlignment="1">
      <alignment horizontal="center" vertical="top" wrapText="1"/>
    </xf>
    <xf numFmtId="0" fontId="26" fillId="33" borderId="22" xfId="0" applyFont="1" applyFill="1" applyBorder="1" applyAlignment="1">
      <alignment vertical="top"/>
    </xf>
    <xf numFmtId="0" fontId="26" fillId="33" borderId="22" xfId="0" applyFont="1" applyFill="1" applyBorder="1" applyAlignment="1">
      <alignment/>
    </xf>
    <xf numFmtId="0" fontId="114" fillId="33" borderId="17" xfId="0" applyFont="1" applyFill="1" applyBorder="1" applyAlignment="1">
      <alignment/>
    </xf>
    <xf numFmtId="1" fontId="26" fillId="33" borderId="17" xfId="0" applyNumberFormat="1" applyFont="1" applyFill="1" applyBorder="1" applyAlignment="1">
      <alignment horizontal="left" vertical="top" wrapText="1"/>
    </xf>
    <xf numFmtId="1" fontId="41" fillId="33" borderId="24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vertical="center" wrapText="1"/>
    </xf>
    <xf numFmtId="0" fontId="26" fillId="33" borderId="10" xfId="0" applyFont="1" applyFill="1" applyBorder="1" applyAlignment="1">
      <alignment horizontal="center" vertical="center" wrapText="1"/>
    </xf>
    <xf numFmtId="192" fontId="26" fillId="33" borderId="13" xfId="0" applyNumberFormat="1" applyFont="1" applyFill="1" applyBorder="1" applyAlignment="1">
      <alignment horizontal="center" vertical="top"/>
    </xf>
    <xf numFmtId="14" fontId="109" fillId="33" borderId="22" xfId="0" applyNumberFormat="1" applyFont="1" applyFill="1" applyBorder="1" applyAlignment="1">
      <alignment vertical="center" wrapText="1"/>
    </xf>
    <xf numFmtId="14" fontId="109" fillId="33" borderId="17" xfId="0" applyNumberFormat="1" applyFont="1" applyFill="1" applyBorder="1" applyAlignment="1">
      <alignment vertical="center" wrapText="1"/>
    </xf>
    <xf numFmtId="0" fontId="41" fillId="33" borderId="24" xfId="0" applyFont="1" applyFill="1" applyBorder="1" applyAlignment="1">
      <alignment horizontal="left" vertical="top" wrapText="1"/>
    </xf>
    <xf numFmtId="0" fontId="114" fillId="33" borderId="17" xfId="0" applyFont="1" applyFill="1" applyBorder="1" applyAlignment="1">
      <alignment horizontal="left" vertical="center" wrapText="1"/>
    </xf>
    <xf numFmtId="0" fontId="24" fillId="33" borderId="24" xfId="0" applyFont="1" applyFill="1" applyBorder="1" applyAlignment="1">
      <alignment horizontal="center"/>
    </xf>
    <xf numFmtId="0" fontId="130" fillId="33" borderId="17" xfId="0" applyFont="1" applyFill="1" applyBorder="1" applyAlignment="1">
      <alignment horizontal="center" vertical="center" wrapText="1"/>
    </xf>
    <xf numFmtId="0" fontId="24" fillId="33" borderId="2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192" fontId="24" fillId="33" borderId="10" xfId="0" applyNumberFormat="1" applyFont="1" applyFill="1" applyBorder="1" applyAlignment="1">
      <alignment horizontal="center" vertical="center"/>
    </xf>
    <xf numFmtId="192" fontId="24" fillId="33" borderId="11" xfId="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1" fillId="33" borderId="13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left" vertical="top" wrapText="1"/>
    </xf>
    <xf numFmtId="0" fontId="1" fillId="33" borderId="24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7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10" xfId="0" applyFont="1" applyFill="1" applyBorder="1" applyAlignment="1">
      <alignment horizontal="center" vertical="top" wrapText="1"/>
    </xf>
    <xf numFmtId="0" fontId="26" fillId="33" borderId="11" xfId="0" applyFont="1" applyFill="1" applyBorder="1" applyAlignment="1">
      <alignment vertical="top" wrapText="1"/>
    </xf>
    <xf numFmtId="0" fontId="26" fillId="33" borderId="12" xfId="0" applyFont="1" applyFill="1" applyBorder="1" applyAlignment="1">
      <alignment vertical="top" wrapText="1"/>
    </xf>
    <xf numFmtId="0" fontId="0" fillId="33" borderId="0" xfId="0" applyFill="1" applyAlignment="1">
      <alignment wrapText="1"/>
    </xf>
    <xf numFmtId="0" fontId="20" fillId="0" borderId="1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top" wrapText="1"/>
    </xf>
    <xf numFmtId="0" fontId="1" fillId="33" borderId="35" xfId="0" applyFont="1" applyFill="1" applyBorder="1" applyAlignment="1">
      <alignment vertical="top" wrapText="1"/>
    </xf>
    <xf numFmtId="0" fontId="1" fillId="33" borderId="35" xfId="0" applyFont="1" applyFill="1" applyBorder="1" applyAlignment="1">
      <alignment horizontal="center" vertical="top" wrapText="1"/>
    </xf>
    <xf numFmtId="192" fontId="1" fillId="33" borderId="17" xfId="0" applyNumberFormat="1" applyFont="1" applyFill="1" applyBorder="1" applyAlignment="1">
      <alignment horizontal="center" vertical="top" wrapText="1"/>
    </xf>
    <xf numFmtId="0" fontId="122" fillId="33" borderId="12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36" xfId="0" applyFont="1" applyFill="1" applyBorder="1" applyAlignment="1">
      <alignment vertical="top" wrapText="1"/>
    </xf>
    <xf numFmtId="0" fontId="1" fillId="33" borderId="28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vertical="center" wrapText="1"/>
    </xf>
    <xf numFmtId="1" fontId="1" fillId="33" borderId="17" xfId="0" applyNumberFormat="1" applyFont="1" applyFill="1" applyBorder="1" applyAlignment="1">
      <alignment horizontal="center" vertical="center" wrapText="1"/>
    </xf>
    <xf numFmtId="2" fontId="0" fillId="33" borderId="0" xfId="0" applyNumberFormat="1" applyFill="1" applyAlignment="1">
      <alignment vertical="center"/>
    </xf>
    <xf numFmtId="0" fontId="1" fillId="33" borderId="23" xfId="0" applyFont="1" applyFill="1" applyBorder="1" applyAlignment="1">
      <alignment horizontal="center" vertical="top" wrapText="1"/>
    </xf>
    <xf numFmtId="0" fontId="1" fillId="33" borderId="31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vertical="top" wrapText="1"/>
    </xf>
    <xf numFmtId="0" fontId="1" fillId="33" borderId="24" xfId="0" applyFont="1" applyFill="1" applyBorder="1" applyAlignment="1">
      <alignment vertical="top" wrapText="1"/>
    </xf>
    <xf numFmtId="0" fontId="1" fillId="33" borderId="24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vertical="top" wrapText="1"/>
    </xf>
    <xf numFmtId="0" fontId="1" fillId="33" borderId="21" xfId="0" applyFont="1" applyFill="1" applyBorder="1" applyAlignment="1">
      <alignment horizontal="center" vertical="top" wrapText="1"/>
    </xf>
    <xf numFmtId="0" fontId="1" fillId="33" borderId="37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vertical="top" wrapText="1"/>
    </xf>
    <xf numFmtId="0" fontId="1" fillId="33" borderId="18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23" xfId="0" applyFont="1" applyFill="1" applyBorder="1" applyAlignment="1">
      <alignment vertical="top" wrapText="1"/>
    </xf>
    <xf numFmtId="192" fontId="1" fillId="33" borderId="31" xfId="0" applyNumberFormat="1" applyFont="1" applyFill="1" applyBorder="1" applyAlignment="1">
      <alignment horizontal="center" vertical="top" wrapText="1"/>
    </xf>
    <xf numFmtId="193" fontId="1" fillId="33" borderId="31" xfId="0" applyNumberFormat="1" applyFont="1" applyFill="1" applyBorder="1" applyAlignment="1">
      <alignment horizontal="center" vertical="top" wrapText="1"/>
    </xf>
    <xf numFmtId="192" fontId="1" fillId="33" borderId="12" xfId="0" applyNumberFormat="1" applyFont="1" applyFill="1" applyBorder="1" applyAlignment="1">
      <alignment horizontal="center" vertical="top" wrapText="1"/>
    </xf>
    <xf numFmtId="193" fontId="1" fillId="33" borderId="15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 vertical="top" wrapText="1"/>
    </xf>
    <xf numFmtId="0" fontId="1" fillId="33" borderId="28" xfId="0" applyFont="1" applyFill="1" applyBorder="1" applyAlignment="1">
      <alignment vertical="top" wrapText="1"/>
    </xf>
    <xf numFmtId="0" fontId="1" fillId="33" borderId="36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left"/>
    </xf>
    <xf numFmtId="0" fontId="1" fillId="33" borderId="12" xfId="0" applyFont="1" applyFill="1" applyBorder="1" applyAlignment="1">
      <alignment/>
    </xf>
    <xf numFmtId="0" fontId="1" fillId="33" borderId="2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0" fontId="1" fillId="33" borderId="17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2" fontId="1" fillId="33" borderId="17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top" wrapText="1"/>
    </xf>
    <xf numFmtId="0" fontId="122" fillId="33" borderId="1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vertical="top"/>
    </xf>
    <xf numFmtId="2" fontId="1" fillId="33" borderId="12" xfId="0" applyNumberFormat="1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vertical="top" wrapText="1"/>
    </xf>
    <xf numFmtId="0" fontId="1" fillId="33" borderId="22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vertical="top" wrapText="1"/>
    </xf>
    <xf numFmtId="0" fontId="1" fillId="33" borderId="34" xfId="0" applyFont="1" applyFill="1" applyBorder="1" applyAlignment="1">
      <alignment horizontal="center" vertical="top" wrapText="1"/>
    </xf>
    <xf numFmtId="0" fontId="122" fillId="33" borderId="17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vertical="top" wrapText="1"/>
    </xf>
    <xf numFmtId="0" fontId="1" fillId="33" borderId="24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28" xfId="0" applyFont="1" applyFill="1" applyBorder="1" applyAlignment="1">
      <alignment horizontal="center" vertical="top" wrapText="1"/>
    </xf>
    <xf numFmtId="0" fontId="1" fillId="33" borderId="35" xfId="0" applyFont="1" applyFill="1" applyBorder="1" applyAlignment="1">
      <alignment vertical="top" wrapText="1"/>
    </xf>
    <xf numFmtId="0" fontId="1" fillId="33" borderId="35" xfId="0" applyFont="1" applyFill="1" applyBorder="1" applyAlignment="1">
      <alignment horizontal="center" vertical="top" wrapText="1"/>
    </xf>
    <xf numFmtId="2" fontId="1" fillId="33" borderId="17" xfId="0" applyNumberFormat="1" applyFont="1" applyFill="1" applyBorder="1" applyAlignment="1">
      <alignment horizontal="center" vertical="top" wrapText="1"/>
    </xf>
    <xf numFmtId="2" fontId="1" fillId="33" borderId="12" xfId="0" applyNumberFormat="1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center" vertical="top" wrapText="1"/>
    </xf>
    <xf numFmtId="1" fontId="26" fillId="33" borderId="17" xfId="0" applyNumberFormat="1" applyFont="1" applyFill="1" applyBorder="1" applyAlignment="1">
      <alignment horizontal="center" vertical="center" wrapText="1"/>
    </xf>
    <xf numFmtId="195" fontId="26" fillId="33" borderId="17" xfId="0" applyNumberFormat="1" applyFont="1" applyFill="1" applyBorder="1" applyAlignment="1">
      <alignment horizontal="center" vertical="center" wrapText="1"/>
    </xf>
    <xf numFmtId="1" fontId="24" fillId="33" borderId="17" xfId="0" applyNumberFormat="1" applyFont="1" applyFill="1" applyBorder="1" applyAlignment="1">
      <alignment horizontal="center" vertical="center" wrapText="1"/>
    </xf>
    <xf numFmtId="195" fontId="24" fillId="33" borderId="17" xfId="0" applyNumberFormat="1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top" wrapText="1"/>
    </xf>
    <xf numFmtId="0" fontId="26" fillId="33" borderId="39" xfId="0" applyFont="1" applyFill="1" applyBorder="1" applyAlignment="1">
      <alignment horizontal="center" vertical="top" wrapText="1"/>
    </xf>
    <xf numFmtId="0" fontId="26" fillId="33" borderId="17" xfId="0" applyFont="1" applyFill="1" applyBorder="1" applyAlignment="1">
      <alignment horizontal="left" vertical="top" wrapText="1"/>
    </xf>
    <xf numFmtId="0" fontId="3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center" vertical="top" wrapText="1"/>
    </xf>
    <xf numFmtId="0" fontId="28" fillId="0" borderId="18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0" fillId="0" borderId="22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/>
    </xf>
    <xf numFmtId="0" fontId="28" fillId="33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32" fillId="0" borderId="26" xfId="0" applyFont="1" applyFill="1" applyBorder="1" applyAlignment="1">
      <alignment/>
    </xf>
    <xf numFmtId="0" fontId="16" fillId="0" borderId="22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1" fontId="26" fillId="33" borderId="22" xfId="0" applyNumberFormat="1" applyFont="1" applyFill="1" applyBorder="1" applyAlignment="1">
      <alignment horizontal="center" vertical="center" wrapText="1"/>
    </xf>
    <xf numFmtId="1" fontId="26" fillId="33" borderId="24" xfId="0" applyNumberFormat="1" applyFont="1" applyFill="1" applyBorder="1" applyAlignment="1">
      <alignment horizontal="center" vertical="center" wrapText="1"/>
    </xf>
    <xf numFmtId="1" fontId="26" fillId="33" borderId="17" xfId="0" applyNumberFormat="1" applyFont="1" applyFill="1" applyBorder="1" applyAlignment="1">
      <alignment horizontal="center" vertical="center"/>
    </xf>
    <xf numFmtId="1" fontId="28" fillId="33" borderId="17" xfId="0" applyNumberFormat="1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26" fillId="33" borderId="17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top" wrapText="1"/>
    </xf>
    <xf numFmtId="0" fontId="38" fillId="33" borderId="10" xfId="0" applyFont="1" applyFill="1" applyBorder="1" applyAlignment="1">
      <alignment horizontal="center" vertical="top" wrapText="1"/>
    </xf>
    <xf numFmtId="0" fontId="38" fillId="33" borderId="13" xfId="0" applyFont="1" applyFill="1" applyBorder="1" applyAlignment="1">
      <alignment horizontal="center" vertical="top" wrapText="1"/>
    </xf>
    <xf numFmtId="0" fontId="52" fillId="33" borderId="0" xfId="0" applyFont="1" applyFill="1" applyBorder="1" applyAlignment="1">
      <alignment horizontal="left" vertical="top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24" xfId="0" applyFont="1" applyFill="1" applyBorder="1" applyAlignment="1">
      <alignment horizontal="center" vertical="center" wrapText="1"/>
    </xf>
    <xf numFmtId="0" fontId="109" fillId="33" borderId="12" xfId="0" applyFont="1" applyFill="1" applyBorder="1" applyAlignment="1">
      <alignment horizontal="center" vertical="center" wrapText="1"/>
    </xf>
    <xf numFmtId="0" fontId="109" fillId="33" borderId="10" xfId="0" applyFont="1" applyFill="1" applyBorder="1" applyAlignment="1">
      <alignment horizontal="center" vertical="center" wrapText="1"/>
    </xf>
    <xf numFmtId="0" fontId="109" fillId="33" borderId="13" xfId="0" applyFont="1" applyFill="1" applyBorder="1" applyAlignment="1">
      <alignment horizontal="center" vertical="center" wrapText="1"/>
    </xf>
    <xf numFmtId="0" fontId="131" fillId="33" borderId="11" xfId="0" applyFont="1" applyFill="1" applyBorder="1" applyAlignment="1">
      <alignment horizontal="left" vertical="center" wrapText="1"/>
    </xf>
    <xf numFmtId="0" fontId="131" fillId="33" borderId="0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left" wrapText="1"/>
    </xf>
    <xf numFmtId="0" fontId="24" fillId="33" borderId="0" xfId="0" applyFont="1" applyFill="1" applyBorder="1" applyAlignment="1">
      <alignment horizontal="left" wrapText="1"/>
    </xf>
    <xf numFmtId="0" fontId="24" fillId="33" borderId="22" xfId="0" applyFont="1" applyFill="1" applyBorder="1" applyAlignment="1">
      <alignment horizontal="left" vertical="top" wrapText="1"/>
    </xf>
    <xf numFmtId="0" fontId="24" fillId="33" borderId="24" xfId="0" applyFont="1" applyFill="1" applyBorder="1" applyAlignment="1">
      <alignment horizontal="left" vertical="top" wrapText="1"/>
    </xf>
    <xf numFmtId="0" fontId="117" fillId="33" borderId="22" xfId="0" applyFont="1" applyFill="1" applyBorder="1" applyAlignment="1">
      <alignment horizontal="left" vertical="center"/>
    </xf>
    <xf numFmtId="0" fontId="117" fillId="33" borderId="24" xfId="0" applyFont="1" applyFill="1" applyBorder="1" applyAlignment="1">
      <alignment horizontal="left" vertical="center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/>
    </xf>
    <xf numFmtId="0" fontId="6" fillId="33" borderId="26" xfId="0" applyFont="1" applyFill="1" applyBorder="1" applyAlignment="1">
      <alignment horizontal="center" vertical="top"/>
    </xf>
    <xf numFmtId="0" fontId="6" fillId="33" borderId="24" xfId="0" applyFont="1" applyFill="1" applyBorder="1" applyAlignment="1">
      <alignment horizontal="center" vertical="top"/>
    </xf>
    <xf numFmtId="0" fontId="38" fillId="33" borderId="12" xfId="0" applyFont="1" applyFill="1" applyBorder="1" applyAlignment="1">
      <alignment horizontal="center" vertical="top"/>
    </xf>
    <xf numFmtId="0" fontId="38" fillId="33" borderId="10" xfId="0" applyFont="1" applyFill="1" applyBorder="1" applyAlignment="1">
      <alignment horizontal="center" vertical="top"/>
    </xf>
    <xf numFmtId="0" fontId="38" fillId="33" borderId="13" xfId="0" applyFont="1" applyFill="1" applyBorder="1" applyAlignment="1">
      <alignment horizontal="center" vertical="top"/>
    </xf>
    <xf numFmtId="0" fontId="1" fillId="33" borderId="18" xfId="0" applyFont="1" applyFill="1" applyBorder="1" applyAlignment="1">
      <alignment horizontal="center"/>
    </xf>
    <xf numFmtId="192" fontId="26" fillId="33" borderId="12" xfId="0" applyNumberFormat="1" applyFont="1" applyFill="1" applyBorder="1" applyAlignment="1">
      <alignment horizontal="center" vertical="center" wrapText="1"/>
    </xf>
    <xf numFmtId="192" fontId="26" fillId="33" borderId="10" xfId="0" applyNumberFormat="1" applyFont="1" applyFill="1" applyBorder="1" applyAlignment="1">
      <alignment horizontal="center" vertical="center" wrapText="1"/>
    </xf>
    <xf numFmtId="192" fontId="26" fillId="33" borderId="13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4" fillId="33" borderId="17" xfId="0" applyFont="1" applyFill="1" applyBorder="1" applyAlignment="1">
      <alignment vertical="top" wrapText="1"/>
    </xf>
    <xf numFmtId="0" fontId="24" fillId="33" borderId="11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left" vertical="center"/>
    </xf>
    <xf numFmtId="0" fontId="24" fillId="33" borderId="17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left" vertical="top" wrapText="1"/>
    </xf>
    <xf numFmtId="0" fontId="26" fillId="33" borderId="13" xfId="0" applyFont="1" applyFill="1" applyBorder="1" applyAlignment="1">
      <alignment horizontal="left" vertical="top" wrapText="1"/>
    </xf>
    <xf numFmtId="0" fontId="24" fillId="33" borderId="13" xfId="0" applyFont="1" applyFill="1" applyBorder="1" applyAlignment="1">
      <alignment vertical="top" wrapText="1"/>
    </xf>
    <xf numFmtId="193" fontId="24" fillId="33" borderId="17" xfId="53" applyNumberFormat="1" applyFont="1" applyFill="1" applyBorder="1" applyAlignment="1">
      <alignment horizontal="left" vertical="top" wrapText="1"/>
      <protection/>
    </xf>
    <xf numFmtId="0" fontId="24" fillId="33" borderId="17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vertical="top" wrapText="1"/>
    </xf>
    <xf numFmtId="0" fontId="24" fillId="33" borderId="11" xfId="0" applyFont="1" applyFill="1" applyBorder="1" applyAlignment="1">
      <alignment horizontal="center" vertical="top" wrapText="1"/>
    </xf>
    <xf numFmtId="0" fontId="24" fillId="33" borderId="0" xfId="0" applyFont="1" applyFill="1" applyBorder="1" applyAlignment="1">
      <alignment horizontal="center" vertical="top" wrapText="1"/>
    </xf>
    <xf numFmtId="1" fontId="26" fillId="33" borderId="17" xfId="0" applyNumberFormat="1" applyFont="1" applyFill="1" applyBorder="1" applyAlignment="1">
      <alignment horizontal="center" vertical="center"/>
    </xf>
    <xf numFmtId="0" fontId="24" fillId="33" borderId="22" xfId="0" applyFont="1" applyFill="1" applyBorder="1" applyAlignment="1">
      <alignment vertical="top" wrapText="1"/>
    </xf>
    <xf numFmtId="0" fontId="24" fillId="33" borderId="25" xfId="0" applyFont="1" applyFill="1" applyBorder="1" applyAlignment="1">
      <alignment vertical="top" wrapText="1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24" fillId="33" borderId="12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132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5" fillId="33" borderId="18" xfId="0" applyFont="1" applyFill="1" applyBorder="1" applyAlignment="1">
      <alignment/>
    </xf>
    <xf numFmtId="0" fontId="29" fillId="33" borderId="22" xfId="0" applyFont="1" applyFill="1" applyBorder="1" applyAlignment="1">
      <alignment horizontal="center" vertical="center" wrapText="1"/>
    </xf>
    <xf numFmtId="0" fontId="29" fillId="33" borderId="26" xfId="0" applyFont="1" applyFill="1" applyBorder="1" applyAlignment="1">
      <alignment horizontal="center" vertical="center" wrapText="1"/>
    </xf>
    <xf numFmtId="0" fontId="29" fillId="33" borderId="24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vertical="top" wrapText="1"/>
    </xf>
    <xf numFmtId="0" fontId="11" fillId="33" borderId="11" xfId="0" applyFont="1" applyFill="1" applyBorder="1" applyAlignment="1">
      <alignment horizontal="center"/>
    </xf>
    <xf numFmtId="0" fontId="24" fillId="33" borderId="11" xfId="0" applyFont="1" applyFill="1" applyBorder="1" applyAlignment="1">
      <alignment/>
    </xf>
    <xf numFmtId="0" fontId="24" fillId="33" borderId="21" xfId="0" applyFont="1" applyFill="1" applyBorder="1" applyAlignment="1">
      <alignment horizontal="left" vertical="top" wrapText="1"/>
    </xf>
    <xf numFmtId="2" fontId="24" fillId="33" borderId="13" xfId="0" applyNumberFormat="1" applyFont="1" applyFill="1" applyBorder="1" applyAlignment="1">
      <alignment horizontal="left" vertical="top" wrapText="1"/>
    </xf>
    <xf numFmtId="2" fontId="24" fillId="33" borderId="13" xfId="0" applyNumberFormat="1" applyFont="1" applyFill="1" applyBorder="1" applyAlignment="1">
      <alignment vertical="top" wrapText="1"/>
    </xf>
    <xf numFmtId="0" fontId="24" fillId="33" borderId="18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24" fillId="33" borderId="18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4" fillId="33" borderId="24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4" fillId="33" borderId="15" xfId="0" applyFont="1" applyFill="1" applyBorder="1" applyAlignment="1">
      <alignment vertical="top" wrapText="1"/>
    </xf>
    <xf numFmtId="0" fontId="24" fillId="33" borderId="20" xfId="0" applyFont="1" applyFill="1" applyBorder="1" applyAlignment="1">
      <alignment vertical="top" wrapText="1"/>
    </xf>
    <xf numFmtId="0" fontId="24" fillId="33" borderId="22" xfId="0" applyFont="1" applyFill="1" applyBorder="1" applyAlignment="1">
      <alignment horizontal="center" vertical="top" wrapText="1"/>
    </xf>
    <xf numFmtId="0" fontId="24" fillId="33" borderId="24" xfId="0" applyFont="1" applyFill="1" applyBorder="1" applyAlignment="1">
      <alignment horizontal="center" vertical="top" wrapText="1"/>
    </xf>
    <xf numFmtId="0" fontId="11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4" fillId="33" borderId="11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5" fillId="33" borderId="26" xfId="0" applyFont="1" applyFill="1" applyBorder="1" applyAlignment="1">
      <alignment vertical="top"/>
    </xf>
    <xf numFmtId="0" fontId="9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2" fontId="24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38" fillId="33" borderId="12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  <xf numFmtId="0" fontId="38" fillId="33" borderId="13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/>
    </xf>
    <xf numFmtId="193" fontId="117" fillId="33" borderId="22" xfId="53" applyNumberFormat="1" applyFont="1" applyFill="1" applyBorder="1" applyAlignment="1">
      <alignment horizontal="left" vertical="center" wrapText="1"/>
      <protection/>
    </xf>
    <xf numFmtId="193" fontId="117" fillId="33" borderId="26" xfId="53" applyNumberFormat="1" applyFont="1" applyFill="1" applyBorder="1" applyAlignment="1">
      <alignment horizontal="left" vertical="center" wrapText="1"/>
      <protection/>
    </xf>
    <xf numFmtId="0" fontId="109" fillId="33" borderId="12" xfId="0" applyFont="1" applyFill="1" applyBorder="1" applyAlignment="1">
      <alignment horizontal="center" vertical="center"/>
    </xf>
    <xf numFmtId="0" fontId="109" fillId="33" borderId="10" xfId="0" applyFont="1" applyFill="1" applyBorder="1" applyAlignment="1">
      <alignment horizontal="center" vertical="center"/>
    </xf>
    <xf numFmtId="0" fontId="109" fillId="33" borderId="13" xfId="0" applyFont="1" applyFill="1" applyBorder="1" applyAlignment="1">
      <alignment horizontal="center" vertical="center"/>
    </xf>
    <xf numFmtId="0" fontId="24" fillId="33" borderId="22" xfId="0" applyFont="1" applyFill="1" applyBorder="1" applyAlignment="1">
      <alignment horizontal="left" vertical="center"/>
    </xf>
    <xf numFmtId="0" fontId="24" fillId="33" borderId="24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35" fillId="33" borderId="0" xfId="0" applyFont="1" applyFill="1" applyBorder="1" applyAlignment="1">
      <alignment/>
    </xf>
    <xf numFmtId="0" fontId="11" fillId="33" borderId="14" xfId="0" applyFont="1" applyFill="1" applyBorder="1" applyAlignment="1">
      <alignment horizontal="center" vertical="top" wrapText="1"/>
    </xf>
    <xf numFmtId="0" fontId="40" fillId="33" borderId="16" xfId="0" applyFont="1" applyFill="1" applyBorder="1" applyAlignment="1">
      <alignment horizontal="center"/>
    </xf>
    <xf numFmtId="0" fontId="40" fillId="33" borderId="21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/>
    </xf>
    <xf numFmtId="0" fontId="24" fillId="33" borderId="14" xfId="0" applyFont="1" applyFill="1" applyBorder="1" applyAlignment="1">
      <alignment vertical="center" wrapText="1"/>
    </xf>
    <xf numFmtId="0" fontId="24" fillId="33" borderId="21" xfId="0" applyFont="1" applyFill="1" applyBorder="1" applyAlignment="1">
      <alignment vertical="center" wrapText="1"/>
    </xf>
    <xf numFmtId="0" fontId="24" fillId="33" borderId="19" xfId="0" applyFont="1" applyFill="1" applyBorder="1" applyAlignment="1">
      <alignment horizontal="left" vertical="top" wrapText="1"/>
    </xf>
    <xf numFmtId="0" fontId="24" fillId="33" borderId="20" xfId="0" applyFont="1" applyFill="1" applyBorder="1" applyAlignment="1">
      <alignment horizontal="left" vertical="top" wrapText="1"/>
    </xf>
    <xf numFmtId="0" fontId="24" fillId="33" borderId="0" xfId="0" applyFont="1" applyFill="1" applyBorder="1" applyAlignment="1">
      <alignment horizontal="left" vertical="top" wrapText="1"/>
    </xf>
    <xf numFmtId="0" fontId="24" fillId="33" borderId="18" xfId="0" applyFont="1" applyFill="1" applyBorder="1" applyAlignment="1">
      <alignment horizontal="left" vertical="top" wrapText="1"/>
    </xf>
    <xf numFmtId="0" fontId="24" fillId="33" borderId="22" xfId="0" applyFont="1" applyFill="1" applyBorder="1" applyAlignment="1">
      <alignment horizontal="center" vertical="top"/>
    </xf>
    <xf numFmtId="0" fontId="24" fillId="33" borderId="24" xfId="0" applyFont="1" applyFill="1" applyBorder="1" applyAlignment="1">
      <alignment horizontal="center" vertical="top"/>
    </xf>
    <xf numFmtId="0" fontId="26" fillId="33" borderId="10" xfId="0" applyFont="1" applyFill="1" applyBorder="1" applyAlignment="1">
      <alignment horizontal="left" vertical="top" wrapText="1"/>
    </xf>
    <xf numFmtId="0" fontId="26" fillId="33" borderId="17" xfId="0" applyFont="1" applyFill="1" applyBorder="1" applyAlignment="1">
      <alignment horizontal="center" vertical="top" wrapText="1"/>
    </xf>
    <xf numFmtId="0" fontId="29" fillId="33" borderId="17" xfId="0" applyFont="1" applyFill="1" applyBorder="1" applyAlignment="1">
      <alignment horizontal="left" vertical="top"/>
    </xf>
    <xf numFmtId="0" fontId="26" fillId="33" borderId="17" xfId="0" applyFont="1" applyFill="1" applyBorder="1" applyAlignment="1">
      <alignment horizontal="left" vertical="top" wrapText="1"/>
    </xf>
    <xf numFmtId="0" fontId="24" fillId="33" borderId="0" xfId="0" applyFont="1" applyFill="1" applyBorder="1" applyAlignment="1">
      <alignment horizontal="left"/>
    </xf>
    <xf numFmtId="0" fontId="121" fillId="33" borderId="0" xfId="0" applyFont="1" applyFill="1" applyBorder="1" applyAlignment="1">
      <alignment horizontal="center" vertical="center" wrapText="1"/>
    </xf>
    <xf numFmtId="0" fontId="133" fillId="33" borderId="0" xfId="0" applyFont="1" applyFill="1" applyBorder="1" applyAlignment="1">
      <alignment horizontal="center" vertical="top" wrapText="1"/>
    </xf>
    <xf numFmtId="0" fontId="121" fillId="33" borderId="11" xfId="0" applyFont="1" applyFill="1" applyBorder="1" applyAlignment="1">
      <alignment horizontal="center" wrapText="1"/>
    </xf>
    <xf numFmtId="0" fontId="44" fillId="33" borderId="0" xfId="0" applyFont="1" applyFill="1" applyBorder="1" applyAlignment="1">
      <alignment horizontal="center" wrapText="1"/>
    </xf>
    <xf numFmtId="0" fontId="24" fillId="33" borderId="14" xfId="0" applyFont="1" applyFill="1" applyBorder="1" applyAlignment="1">
      <alignment horizontal="center" vertical="top" wrapText="1"/>
    </xf>
    <xf numFmtId="0" fontId="24" fillId="33" borderId="21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 wrapText="1"/>
    </xf>
    <xf numFmtId="0" fontId="35" fillId="33" borderId="0" xfId="0" applyFont="1" applyFill="1" applyBorder="1" applyAlignment="1">
      <alignment horizontal="left"/>
    </xf>
    <xf numFmtId="193" fontId="112" fillId="33" borderId="17" xfId="53" applyNumberFormat="1" applyFont="1" applyFill="1" applyBorder="1" applyAlignment="1">
      <alignment horizontal="left" vertical="top" wrapText="1"/>
      <protection/>
    </xf>
    <xf numFmtId="193" fontId="111" fillId="33" borderId="17" xfId="53" applyNumberFormat="1" applyFont="1" applyFill="1" applyBorder="1" applyAlignment="1">
      <alignment horizontal="left" vertical="top" wrapText="1"/>
      <protection/>
    </xf>
    <xf numFmtId="0" fontId="24" fillId="33" borderId="22" xfId="0" applyFont="1" applyFill="1" applyBorder="1" applyAlignment="1">
      <alignment horizontal="center"/>
    </xf>
    <xf numFmtId="0" fontId="24" fillId="33" borderId="24" xfId="0" applyFont="1" applyFill="1" applyBorder="1" applyAlignment="1">
      <alignment horizontal="center"/>
    </xf>
    <xf numFmtId="0" fontId="118" fillId="33" borderId="12" xfId="0" applyFont="1" applyFill="1" applyBorder="1" applyAlignment="1">
      <alignment horizontal="center" vertical="center" wrapText="1"/>
    </xf>
    <xf numFmtId="0" fontId="118" fillId="33" borderId="10" xfId="0" applyFont="1" applyFill="1" applyBorder="1" applyAlignment="1">
      <alignment horizontal="center" vertical="center" wrapText="1"/>
    </xf>
    <xf numFmtId="0" fontId="118" fillId="33" borderId="13" xfId="0" applyFont="1" applyFill="1" applyBorder="1" applyAlignment="1">
      <alignment horizontal="center" vertical="center" wrapText="1"/>
    </xf>
    <xf numFmtId="0" fontId="114" fillId="33" borderId="17" xfId="0" applyFont="1" applyFill="1" applyBorder="1" applyAlignment="1">
      <alignment horizontal="center" vertical="top" wrapText="1"/>
    </xf>
    <xf numFmtId="0" fontId="28" fillId="33" borderId="17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left" vertical="center" wrapText="1"/>
    </xf>
    <xf numFmtId="0" fontId="24" fillId="33" borderId="0" xfId="0" applyFont="1" applyFill="1" applyBorder="1" applyAlignment="1">
      <alignment horizontal="left" vertical="center" wrapText="1"/>
    </xf>
    <xf numFmtId="0" fontId="24" fillId="33" borderId="16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horizontal="left" vertical="top" wrapText="1"/>
    </xf>
    <xf numFmtId="0" fontId="24" fillId="33" borderId="11" xfId="0" applyFont="1" applyFill="1" applyBorder="1" applyAlignment="1">
      <alignment horizontal="left" vertical="top" wrapText="1"/>
    </xf>
    <xf numFmtId="0" fontId="24" fillId="33" borderId="17" xfId="0" applyFont="1" applyFill="1" applyBorder="1" applyAlignment="1">
      <alignment horizontal="left" vertical="top" wrapText="1"/>
    </xf>
    <xf numFmtId="2" fontId="26" fillId="33" borderId="12" xfId="0" applyNumberFormat="1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horizontal="center" vertical="center" wrapText="1"/>
    </xf>
    <xf numFmtId="2" fontId="26" fillId="33" borderId="13" xfId="0" applyNumberFormat="1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left" vertical="center"/>
    </xf>
    <xf numFmtId="0" fontId="26" fillId="33" borderId="12" xfId="0" applyFont="1" applyFill="1" applyBorder="1" applyAlignment="1">
      <alignment horizontal="center" vertical="top" wrapText="1"/>
    </xf>
    <xf numFmtId="0" fontId="26" fillId="33" borderId="10" xfId="0" applyFont="1" applyFill="1" applyBorder="1" applyAlignment="1">
      <alignment horizontal="center" vertical="top" wrapText="1"/>
    </xf>
    <xf numFmtId="0" fontId="26" fillId="33" borderId="13" xfId="0" applyFont="1" applyFill="1" applyBorder="1" applyAlignment="1">
      <alignment horizontal="center" vertical="top" wrapText="1"/>
    </xf>
    <xf numFmtId="0" fontId="24" fillId="33" borderId="16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5" fillId="33" borderId="0" xfId="0" applyFont="1" applyFill="1" applyBorder="1" applyAlignment="1">
      <alignment horizontal="center"/>
    </xf>
    <xf numFmtId="0" fontId="25" fillId="33" borderId="18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30" fillId="33" borderId="22" xfId="0" applyFont="1" applyFill="1" applyBorder="1" applyAlignment="1">
      <alignment horizontal="center"/>
    </xf>
    <xf numFmtId="0" fontId="31" fillId="33" borderId="26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0" fontId="0" fillId="33" borderId="19" xfId="0" applyFill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24" fillId="33" borderId="22" xfId="0" applyFont="1" applyFill="1" applyBorder="1" applyAlignment="1">
      <alignment/>
    </xf>
    <xf numFmtId="0" fontId="24" fillId="33" borderId="24" xfId="0" applyFont="1" applyFill="1" applyBorder="1" applyAlignment="1">
      <alignment/>
    </xf>
    <xf numFmtId="0" fontId="12" fillId="33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1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24" fillId="33" borderId="22" xfId="0" applyFont="1" applyFill="1" applyBorder="1" applyAlignment="1">
      <alignment horizontal="center"/>
    </xf>
    <xf numFmtId="0" fontId="24" fillId="33" borderId="24" xfId="0" applyFont="1" applyFill="1" applyBorder="1" applyAlignment="1">
      <alignment horizontal="center"/>
    </xf>
    <xf numFmtId="0" fontId="23" fillId="33" borderId="16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zoomScaleSheetLayoutView="75" workbookViewId="0" topLeftCell="A14">
      <selection activeCell="J10" sqref="J10:L10"/>
    </sheetView>
  </sheetViews>
  <sheetFormatPr defaultColWidth="9.00390625" defaultRowHeight="12.75"/>
  <cols>
    <col min="1" max="1" width="3.00390625" style="0" customWidth="1"/>
    <col min="2" max="2" width="21.25390625" style="0" customWidth="1"/>
    <col min="3" max="3" width="3.625" style="0" customWidth="1"/>
    <col min="4" max="4" width="4.25390625" style="0" customWidth="1"/>
    <col min="5" max="5" width="6.625" style="0" customWidth="1"/>
    <col min="6" max="6" width="6.25390625" style="0" customWidth="1"/>
    <col min="7" max="7" width="7.875" style="0" customWidth="1"/>
    <col min="8" max="8" width="9.00390625" style="0" customWidth="1"/>
    <col min="9" max="9" width="8.75390625" style="0" customWidth="1"/>
    <col min="10" max="10" width="11.625" style="0" customWidth="1"/>
    <col min="11" max="11" width="13.00390625" style="0" customWidth="1"/>
    <col min="12" max="12" width="12.875" style="0" customWidth="1"/>
    <col min="13" max="13" width="12.625" style="0" customWidth="1"/>
    <col min="14" max="14" width="9.625" style="0" customWidth="1"/>
  </cols>
  <sheetData>
    <row r="1" ht="12.75">
      <c r="N1" s="13"/>
    </row>
    <row r="2" spans="1:14" ht="33">
      <c r="A2" s="2"/>
      <c r="B2" s="925" t="s">
        <v>145</v>
      </c>
      <c r="C2" s="926"/>
      <c r="D2" s="926"/>
      <c r="E2" s="926"/>
      <c r="F2" s="926"/>
      <c r="G2" s="926"/>
      <c r="H2" s="926"/>
      <c r="I2" s="926"/>
      <c r="J2" s="926"/>
      <c r="K2" s="926"/>
      <c r="L2" s="926"/>
      <c r="M2" s="926"/>
      <c r="N2" s="13"/>
    </row>
    <row r="3" spans="1:14" ht="16.5" customHeight="1">
      <c r="A3" s="2"/>
      <c r="B3" s="3"/>
      <c r="C3" s="1"/>
      <c r="D3" s="2"/>
      <c r="E3" s="2"/>
      <c r="F3" s="4"/>
      <c r="G3" s="2"/>
      <c r="H3" s="2"/>
      <c r="I3" s="2"/>
      <c r="J3" s="2"/>
      <c r="K3" s="2"/>
      <c r="L3" s="2"/>
      <c r="M3" s="1"/>
      <c r="N3" s="13"/>
    </row>
    <row r="4" spans="1:15" ht="15.75">
      <c r="A4" s="8" t="s">
        <v>3</v>
      </c>
      <c r="B4" s="15" t="s">
        <v>37</v>
      </c>
      <c r="C4" s="929" t="s">
        <v>56</v>
      </c>
      <c r="D4" s="930"/>
      <c r="E4" s="930"/>
      <c r="F4" s="930"/>
      <c r="G4" s="930"/>
      <c r="H4" s="930"/>
      <c r="I4" s="931"/>
      <c r="J4" s="927" t="s">
        <v>54</v>
      </c>
      <c r="K4" s="928"/>
      <c r="L4" s="928"/>
      <c r="M4" s="928"/>
      <c r="N4" s="912" t="s">
        <v>152</v>
      </c>
      <c r="O4" s="14"/>
    </row>
    <row r="5" spans="1:15" ht="14.25">
      <c r="A5" s="5"/>
      <c r="B5" s="5" t="s">
        <v>38</v>
      </c>
      <c r="C5" s="915" t="s">
        <v>151</v>
      </c>
      <c r="D5" s="916"/>
      <c r="E5" s="5" t="s">
        <v>0</v>
      </c>
      <c r="F5" s="6" t="s">
        <v>41</v>
      </c>
      <c r="G5" s="5" t="s">
        <v>1</v>
      </c>
      <c r="H5" s="5" t="s">
        <v>42</v>
      </c>
      <c r="I5" s="6" t="s">
        <v>44</v>
      </c>
      <c r="J5" s="5" t="s">
        <v>36</v>
      </c>
      <c r="K5" s="6" t="s">
        <v>49</v>
      </c>
      <c r="L5" s="7" t="s">
        <v>21</v>
      </c>
      <c r="M5" s="7" t="s">
        <v>53</v>
      </c>
      <c r="N5" s="913"/>
      <c r="O5" s="14"/>
    </row>
    <row r="6" spans="1:15" ht="14.25">
      <c r="A6" s="5"/>
      <c r="B6" s="5" t="s">
        <v>39</v>
      </c>
      <c r="C6" s="917"/>
      <c r="D6" s="918"/>
      <c r="E6" s="5" t="s">
        <v>40</v>
      </c>
      <c r="F6" s="6"/>
      <c r="G6" s="5" t="s">
        <v>2</v>
      </c>
      <c r="H6" s="5" t="s">
        <v>43</v>
      </c>
      <c r="I6" s="6" t="s">
        <v>45</v>
      </c>
      <c r="J6" s="5" t="s">
        <v>47</v>
      </c>
      <c r="K6" s="6" t="s">
        <v>50</v>
      </c>
      <c r="L6" s="7" t="s">
        <v>52</v>
      </c>
      <c r="M6" s="11"/>
      <c r="N6" s="913"/>
      <c r="O6" s="14"/>
    </row>
    <row r="7" spans="1:15" ht="14.25">
      <c r="A7" s="9"/>
      <c r="B7" s="9"/>
      <c r="C7" s="919"/>
      <c r="D7" s="920"/>
      <c r="E7" s="9"/>
      <c r="F7" s="6"/>
      <c r="G7" s="9"/>
      <c r="H7" s="6"/>
      <c r="I7" s="6" t="s">
        <v>46</v>
      </c>
      <c r="J7" s="9" t="s">
        <v>48</v>
      </c>
      <c r="K7" s="6" t="s">
        <v>51</v>
      </c>
      <c r="L7" s="10" t="s">
        <v>35</v>
      </c>
      <c r="M7" s="12"/>
      <c r="N7" s="914"/>
      <c r="O7" s="14"/>
    </row>
    <row r="8" spans="1:14" ht="19.5" customHeight="1">
      <c r="A8" s="827" t="s">
        <v>4</v>
      </c>
      <c r="B8" s="827" t="s">
        <v>73</v>
      </c>
      <c r="C8" s="921" t="s">
        <v>74</v>
      </c>
      <c r="D8" s="922"/>
      <c r="E8" s="827" t="s">
        <v>75</v>
      </c>
      <c r="F8" s="827" t="s">
        <v>76</v>
      </c>
      <c r="G8" s="827" t="s">
        <v>77</v>
      </c>
      <c r="H8" s="827" t="s">
        <v>78</v>
      </c>
      <c r="I8" s="827" t="s">
        <v>79</v>
      </c>
      <c r="J8" s="827" t="s">
        <v>80</v>
      </c>
      <c r="K8" s="827" t="s">
        <v>81</v>
      </c>
      <c r="L8" s="827" t="s">
        <v>82</v>
      </c>
      <c r="M8" s="827" t="s">
        <v>83</v>
      </c>
      <c r="N8" s="827" t="s">
        <v>84</v>
      </c>
    </row>
    <row r="9" spans="1:14" s="822" customFormat="1" ht="30" customHeight="1">
      <c r="A9" s="16"/>
      <c r="B9" s="17"/>
      <c r="C9" s="17"/>
      <c r="D9" s="17"/>
      <c r="E9" s="18" t="s">
        <v>55</v>
      </c>
      <c r="F9" s="19"/>
      <c r="G9" s="19"/>
      <c r="H9" s="19"/>
      <c r="I9" s="19"/>
      <c r="J9" s="19"/>
      <c r="K9" s="17"/>
      <c r="L9" s="17"/>
      <c r="M9" s="301"/>
      <c r="N9" s="103"/>
    </row>
    <row r="10" spans="1:14" s="25" customFormat="1" ht="30" customHeight="1">
      <c r="A10" s="92" t="s">
        <v>7</v>
      </c>
      <c r="B10" s="93" t="s">
        <v>57</v>
      </c>
      <c r="C10" s="923">
        <v>21</v>
      </c>
      <c r="D10" s="924"/>
      <c r="E10" s="275">
        <v>81</v>
      </c>
      <c r="F10" s="300">
        <v>27</v>
      </c>
      <c r="G10" s="275">
        <v>2156</v>
      </c>
      <c r="H10" s="275">
        <v>78434</v>
      </c>
      <c r="I10" s="275">
        <v>1085</v>
      </c>
      <c r="J10" s="275">
        <v>7934.504</v>
      </c>
      <c r="K10" s="275">
        <v>9218.53</v>
      </c>
      <c r="L10" s="275">
        <v>74150.2678</v>
      </c>
      <c r="M10" s="275">
        <v>91303.4018</v>
      </c>
      <c r="N10" s="275">
        <v>791</v>
      </c>
    </row>
    <row r="11" spans="1:14" s="25" customFormat="1" ht="19.5" customHeight="1">
      <c r="A11" s="92" t="s">
        <v>8</v>
      </c>
      <c r="B11" s="93" t="s">
        <v>58</v>
      </c>
      <c r="C11" s="923">
        <v>6</v>
      </c>
      <c r="D11" s="924"/>
      <c r="E11" s="275">
        <v>13</v>
      </c>
      <c r="F11" s="275">
        <v>3</v>
      </c>
      <c r="G11" s="275">
        <v>21</v>
      </c>
      <c r="H11" s="275">
        <v>3043</v>
      </c>
      <c r="I11" s="275">
        <v>22</v>
      </c>
      <c r="J11" s="275">
        <v>430.072</v>
      </c>
      <c r="K11" s="275">
        <v>305.4305</v>
      </c>
      <c r="L11" s="302">
        <v>5</v>
      </c>
      <c r="M11" s="275">
        <v>740.5025</v>
      </c>
      <c r="N11" s="275">
        <v>42</v>
      </c>
    </row>
    <row r="12" spans="1:14" s="25" customFormat="1" ht="30" customHeight="1">
      <c r="A12" s="823" t="s">
        <v>9</v>
      </c>
      <c r="B12" s="824" t="s">
        <v>141</v>
      </c>
      <c r="C12" s="923">
        <v>16</v>
      </c>
      <c r="D12" s="924"/>
      <c r="E12" s="275">
        <v>60</v>
      </c>
      <c r="F12" s="302" t="s">
        <v>292</v>
      </c>
      <c r="G12" s="275">
        <v>851</v>
      </c>
      <c r="H12" s="275">
        <v>82744</v>
      </c>
      <c r="I12" s="275">
        <v>625</v>
      </c>
      <c r="J12" s="275">
        <v>43628.6076</v>
      </c>
      <c r="K12" s="275">
        <v>93655.4207</v>
      </c>
      <c r="L12" s="302">
        <v>1404.38</v>
      </c>
      <c r="M12" s="275">
        <v>138693.5383</v>
      </c>
      <c r="N12" s="275">
        <v>396</v>
      </c>
    </row>
    <row r="13" spans="1:14" s="25" customFormat="1" ht="30" customHeight="1">
      <c r="A13" s="95" t="s">
        <v>10</v>
      </c>
      <c r="B13" s="98" t="s">
        <v>59</v>
      </c>
      <c r="C13" s="923">
        <v>3</v>
      </c>
      <c r="D13" s="924"/>
      <c r="E13" s="275">
        <v>4</v>
      </c>
      <c r="F13" s="275">
        <v>2</v>
      </c>
      <c r="G13" s="275">
        <v>1</v>
      </c>
      <c r="H13" s="302" t="s">
        <v>292</v>
      </c>
      <c r="I13" s="275">
        <v>4</v>
      </c>
      <c r="J13" s="302" t="s">
        <v>292</v>
      </c>
      <c r="K13" s="275">
        <v>2.364</v>
      </c>
      <c r="L13" s="302" t="s">
        <v>292</v>
      </c>
      <c r="M13" s="275">
        <v>2.364</v>
      </c>
      <c r="N13" s="275">
        <v>4</v>
      </c>
    </row>
    <row r="14" spans="1:14" s="25" customFormat="1" ht="30" customHeight="1">
      <c r="A14" s="92" t="s">
        <v>11</v>
      </c>
      <c r="B14" s="99" t="s">
        <v>60</v>
      </c>
      <c r="C14" s="923">
        <v>1</v>
      </c>
      <c r="D14" s="924"/>
      <c r="E14" s="302">
        <v>1</v>
      </c>
      <c r="F14" s="275">
        <v>1</v>
      </c>
      <c r="G14" s="275">
        <v>1</v>
      </c>
      <c r="H14" s="275">
        <v>75</v>
      </c>
      <c r="I14" s="275">
        <v>1</v>
      </c>
      <c r="J14" s="275">
        <v>9.2</v>
      </c>
      <c r="K14" s="275">
        <v>0.7</v>
      </c>
      <c r="L14" s="302" t="s">
        <v>292</v>
      </c>
      <c r="M14" s="275">
        <v>9.9</v>
      </c>
      <c r="N14" s="275">
        <v>2</v>
      </c>
    </row>
    <row r="15" spans="1:14" s="25" customFormat="1" ht="30" customHeight="1">
      <c r="A15" s="95" t="s">
        <v>12</v>
      </c>
      <c r="B15" s="825" t="s">
        <v>142</v>
      </c>
      <c r="C15" s="923">
        <v>10</v>
      </c>
      <c r="D15" s="924"/>
      <c r="E15" s="275">
        <v>22</v>
      </c>
      <c r="F15" s="302" t="s">
        <v>292</v>
      </c>
      <c r="G15" s="275">
        <v>36</v>
      </c>
      <c r="H15" s="275">
        <v>3376</v>
      </c>
      <c r="I15" s="275">
        <v>24</v>
      </c>
      <c r="J15" s="275">
        <v>950.7426</v>
      </c>
      <c r="K15" s="275">
        <v>269.3936</v>
      </c>
      <c r="L15" s="275">
        <v>3312.0894</v>
      </c>
      <c r="M15" s="275">
        <v>4532.2256</v>
      </c>
      <c r="N15" s="275">
        <v>129</v>
      </c>
    </row>
    <row r="16" spans="1:14" s="25" customFormat="1" ht="17.25" customHeight="1">
      <c r="A16" s="95" t="s">
        <v>13</v>
      </c>
      <c r="B16" s="825" t="s">
        <v>143</v>
      </c>
      <c r="C16" s="923">
        <v>2</v>
      </c>
      <c r="D16" s="924"/>
      <c r="E16" s="275">
        <v>2</v>
      </c>
      <c r="F16" s="302" t="s">
        <v>292</v>
      </c>
      <c r="G16" s="275">
        <v>1</v>
      </c>
      <c r="H16" s="302" t="s">
        <v>292</v>
      </c>
      <c r="I16" s="275">
        <v>2</v>
      </c>
      <c r="J16" s="302" t="s">
        <v>292</v>
      </c>
      <c r="K16" s="275">
        <v>1.75</v>
      </c>
      <c r="L16" s="302" t="s">
        <v>292</v>
      </c>
      <c r="M16" s="275">
        <v>1.75</v>
      </c>
      <c r="N16" s="275">
        <v>2</v>
      </c>
    </row>
    <row r="17" spans="1:14" s="25" customFormat="1" ht="30" customHeight="1">
      <c r="A17" s="92" t="s">
        <v>6</v>
      </c>
      <c r="B17" s="93" t="s">
        <v>183</v>
      </c>
      <c r="C17" s="923">
        <v>2</v>
      </c>
      <c r="D17" s="924"/>
      <c r="E17" s="275">
        <v>5</v>
      </c>
      <c r="F17" s="302" t="s">
        <v>292</v>
      </c>
      <c r="G17" s="275">
        <v>11</v>
      </c>
      <c r="H17" s="302" t="s">
        <v>292</v>
      </c>
      <c r="I17" s="275">
        <v>1</v>
      </c>
      <c r="J17" s="302" t="s">
        <v>292</v>
      </c>
      <c r="K17" s="275">
        <v>1026.7</v>
      </c>
      <c r="L17" s="275">
        <v>151.5</v>
      </c>
      <c r="M17" s="275">
        <v>1177.85</v>
      </c>
      <c r="N17" s="275">
        <v>37</v>
      </c>
    </row>
    <row r="18" spans="1:14" s="822" customFormat="1" ht="30" customHeight="1">
      <c r="A18" s="81"/>
      <c r="B18" s="82"/>
      <c r="C18" s="83"/>
      <c r="D18" s="84"/>
      <c r="E18" s="85" t="s">
        <v>147</v>
      </c>
      <c r="F18" s="86"/>
      <c r="G18" s="86"/>
      <c r="H18" s="86"/>
      <c r="I18" s="86"/>
      <c r="J18" s="86"/>
      <c r="K18" s="87"/>
      <c r="L18" s="87"/>
      <c r="M18" s="88"/>
      <c r="N18" s="301"/>
    </row>
    <row r="19" spans="1:14" s="25" customFormat="1" ht="15" customHeight="1" hidden="1">
      <c r="A19" s="20"/>
      <c r="B19" s="21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104"/>
    </row>
    <row r="20" spans="1:14" s="25" customFormat="1" ht="19.5" customHeight="1">
      <c r="A20" s="92" t="s">
        <v>7</v>
      </c>
      <c r="B20" s="93" t="s">
        <v>61</v>
      </c>
      <c r="C20" s="923">
        <v>3</v>
      </c>
      <c r="D20" s="924"/>
      <c r="E20" s="275">
        <v>5</v>
      </c>
      <c r="F20" s="275" t="s">
        <v>292</v>
      </c>
      <c r="G20" s="275">
        <v>5</v>
      </c>
      <c r="H20" s="275" t="s">
        <v>292</v>
      </c>
      <c r="I20" s="275">
        <v>6</v>
      </c>
      <c r="J20" s="275" t="s">
        <v>292</v>
      </c>
      <c r="K20" s="275">
        <v>8042.06</v>
      </c>
      <c r="L20" s="275" t="s">
        <v>292</v>
      </c>
      <c r="M20" s="275">
        <v>8042.06</v>
      </c>
      <c r="N20" s="275">
        <v>7</v>
      </c>
    </row>
    <row r="21" spans="1:14" s="25" customFormat="1" ht="19.5" customHeight="1">
      <c r="A21" s="92" t="s">
        <v>8</v>
      </c>
      <c r="B21" s="93" t="s">
        <v>62</v>
      </c>
      <c r="C21" s="923">
        <v>5</v>
      </c>
      <c r="D21" s="924"/>
      <c r="E21" s="275">
        <v>15</v>
      </c>
      <c r="F21" s="302" t="s">
        <v>292</v>
      </c>
      <c r="G21" s="275">
        <v>205</v>
      </c>
      <c r="H21" s="275">
        <v>7794.5</v>
      </c>
      <c r="I21" s="275">
        <v>5</v>
      </c>
      <c r="J21" s="275">
        <v>2140.264</v>
      </c>
      <c r="K21" s="275">
        <v>166.15</v>
      </c>
      <c r="L21" s="302">
        <v>8</v>
      </c>
      <c r="M21" s="275">
        <v>2314.41</v>
      </c>
      <c r="N21" s="275">
        <v>167</v>
      </c>
    </row>
    <row r="22" spans="1:14" s="25" customFormat="1" ht="19.5" customHeight="1">
      <c r="A22" s="92" t="s">
        <v>9</v>
      </c>
      <c r="B22" s="93" t="s">
        <v>64</v>
      </c>
      <c r="C22" s="923">
        <v>1</v>
      </c>
      <c r="D22" s="924"/>
      <c r="E22" s="275">
        <v>1</v>
      </c>
      <c r="F22" s="302" t="s">
        <v>292</v>
      </c>
      <c r="G22" s="275">
        <v>1</v>
      </c>
      <c r="H22" s="275">
        <v>40</v>
      </c>
      <c r="I22" s="302" t="s">
        <v>292</v>
      </c>
      <c r="J22" s="275">
        <v>1.5</v>
      </c>
      <c r="K22" s="302" t="s">
        <v>292</v>
      </c>
      <c r="L22" s="302" t="s">
        <v>292</v>
      </c>
      <c r="M22" s="275">
        <v>1.5</v>
      </c>
      <c r="N22" s="275">
        <v>1</v>
      </c>
    </row>
    <row r="23" spans="1:14" s="25" customFormat="1" ht="30" customHeight="1">
      <c r="A23" s="92" t="s">
        <v>10</v>
      </c>
      <c r="B23" s="93" t="s">
        <v>63</v>
      </c>
      <c r="C23" s="923">
        <v>1</v>
      </c>
      <c r="D23" s="924"/>
      <c r="E23" s="275">
        <v>1</v>
      </c>
      <c r="F23" s="302" t="s">
        <v>292</v>
      </c>
      <c r="G23" s="275">
        <v>1</v>
      </c>
      <c r="H23" s="302" t="s">
        <v>292</v>
      </c>
      <c r="I23" s="275">
        <v>1</v>
      </c>
      <c r="J23" s="302" t="s">
        <v>292</v>
      </c>
      <c r="K23" s="275">
        <v>14.7</v>
      </c>
      <c r="L23" s="302" t="s">
        <v>292</v>
      </c>
      <c r="M23" s="275">
        <v>14.7</v>
      </c>
      <c r="N23" s="275">
        <v>2</v>
      </c>
    </row>
    <row r="24" spans="1:14" s="25" customFormat="1" ht="18.75" customHeight="1">
      <c r="A24" s="699" t="s">
        <v>11</v>
      </c>
      <c r="B24" s="97" t="s">
        <v>153</v>
      </c>
      <c r="C24" s="936">
        <v>2</v>
      </c>
      <c r="D24" s="924"/>
      <c r="E24" s="275">
        <v>3</v>
      </c>
      <c r="F24" s="106" t="s">
        <v>292</v>
      </c>
      <c r="G24" s="275">
        <v>4</v>
      </c>
      <c r="H24" s="106" t="s">
        <v>292</v>
      </c>
      <c r="I24" s="275">
        <v>4</v>
      </c>
      <c r="J24" s="302" t="s">
        <v>292</v>
      </c>
      <c r="K24" s="275">
        <v>113.1089</v>
      </c>
      <c r="L24" s="302" t="s">
        <v>292</v>
      </c>
      <c r="M24" s="275">
        <v>113.1089</v>
      </c>
      <c r="N24" s="275">
        <v>4</v>
      </c>
    </row>
    <row r="25" spans="1:14" s="25" customFormat="1" ht="62.25" customHeight="1">
      <c r="A25" s="95" t="s">
        <v>12</v>
      </c>
      <c r="B25" s="93" t="s">
        <v>303</v>
      </c>
      <c r="C25" s="923">
        <v>2</v>
      </c>
      <c r="D25" s="924"/>
      <c r="E25" s="106">
        <v>2</v>
      </c>
      <c r="F25" s="106" t="s">
        <v>292</v>
      </c>
      <c r="G25" s="275">
        <v>1</v>
      </c>
      <c r="H25" s="275">
        <v>1</v>
      </c>
      <c r="I25" s="275">
        <v>1</v>
      </c>
      <c r="J25" s="275">
        <v>0.48</v>
      </c>
      <c r="K25" s="106">
        <v>144</v>
      </c>
      <c r="L25" s="106" t="s">
        <v>292</v>
      </c>
      <c r="M25" s="275">
        <v>144.48</v>
      </c>
      <c r="N25" s="275">
        <v>2</v>
      </c>
    </row>
    <row r="26" spans="1:14" s="25" customFormat="1" ht="29.25" customHeight="1">
      <c r="A26" s="95" t="s">
        <v>13</v>
      </c>
      <c r="B26" s="93" t="s">
        <v>304</v>
      </c>
      <c r="C26" s="923">
        <v>4</v>
      </c>
      <c r="D26" s="924"/>
      <c r="E26" s="275">
        <v>15</v>
      </c>
      <c r="F26" s="106" t="s">
        <v>292</v>
      </c>
      <c r="G26" s="275">
        <v>223</v>
      </c>
      <c r="H26" s="275">
        <v>32077</v>
      </c>
      <c r="I26" s="275">
        <v>34</v>
      </c>
      <c r="J26" s="275">
        <v>3038.78</v>
      </c>
      <c r="K26" s="275">
        <v>598.4</v>
      </c>
      <c r="L26" s="275">
        <v>18</v>
      </c>
      <c r="M26" s="275">
        <v>3654.18</v>
      </c>
      <c r="N26" s="275">
        <v>25</v>
      </c>
    </row>
    <row r="27" spans="1:14" s="826" customFormat="1" ht="30" customHeight="1">
      <c r="A27" s="95" t="s">
        <v>6</v>
      </c>
      <c r="B27" s="93" t="s">
        <v>150</v>
      </c>
      <c r="C27" s="923">
        <v>2</v>
      </c>
      <c r="D27" s="924"/>
      <c r="E27" s="275">
        <v>3</v>
      </c>
      <c r="F27" s="275" t="s">
        <v>292</v>
      </c>
      <c r="G27" s="275">
        <v>2</v>
      </c>
      <c r="H27" s="275" t="s">
        <v>292</v>
      </c>
      <c r="I27" s="275">
        <v>3</v>
      </c>
      <c r="J27" s="275" t="s">
        <v>292</v>
      </c>
      <c r="K27" s="275">
        <v>293.49</v>
      </c>
      <c r="L27" s="275" t="s">
        <v>292</v>
      </c>
      <c r="M27" s="275">
        <v>293.49</v>
      </c>
      <c r="N27" s="275">
        <v>3</v>
      </c>
    </row>
    <row r="28" spans="1:14" s="25" customFormat="1" ht="30" customHeight="1">
      <c r="A28" s="92" t="s">
        <v>14</v>
      </c>
      <c r="B28" s="93" t="s">
        <v>65</v>
      </c>
      <c r="C28" s="923">
        <v>15</v>
      </c>
      <c r="D28" s="924"/>
      <c r="E28" s="275">
        <v>37</v>
      </c>
      <c r="F28" s="275">
        <v>1</v>
      </c>
      <c r="G28" s="275">
        <v>624</v>
      </c>
      <c r="H28" s="275">
        <v>9362</v>
      </c>
      <c r="I28" s="275">
        <v>26</v>
      </c>
      <c r="J28" s="275">
        <v>2088.7208</v>
      </c>
      <c r="K28" s="275">
        <v>942.2911</v>
      </c>
      <c r="L28" s="275" t="s">
        <v>292</v>
      </c>
      <c r="M28" s="275">
        <v>3031.0086</v>
      </c>
      <c r="N28" s="275">
        <v>2383</v>
      </c>
    </row>
    <row r="29" spans="1:14" s="822" customFormat="1" ht="30" customHeight="1">
      <c r="A29" s="939" t="s">
        <v>111</v>
      </c>
      <c r="B29" s="940"/>
      <c r="C29" s="941"/>
      <c r="D29" s="941"/>
      <c r="E29" s="941"/>
      <c r="F29" s="941"/>
      <c r="G29" s="941"/>
      <c r="H29" s="941"/>
      <c r="I29" s="941"/>
      <c r="J29" s="941"/>
      <c r="K29" s="941"/>
      <c r="L29" s="941"/>
      <c r="M29" s="941"/>
      <c r="N29" s="301"/>
    </row>
    <row r="30" spans="1:14" s="25" customFormat="1" ht="9" customHeight="1" hidden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2"/>
    </row>
    <row r="31" spans="1:14" s="25" customFormat="1" ht="18" customHeight="1">
      <c r="A31" s="92" t="s">
        <v>7</v>
      </c>
      <c r="B31" s="99" t="s">
        <v>66</v>
      </c>
      <c r="C31" s="923">
        <v>24</v>
      </c>
      <c r="D31" s="924"/>
      <c r="E31" s="275">
        <v>119</v>
      </c>
      <c r="F31" s="275">
        <v>78</v>
      </c>
      <c r="G31" s="275">
        <v>5571</v>
      </c>
      <c r="H31" s="275">
        <v>316841</v>
      </c>
      <c r="I31" s="275">
        <v>13560</v>
      </c>
      <c r="J31" s="275">
        <v>117654.0358</v>
      </c>
      <c r="K31" s="275">
        <v>2299321.5481</v>
      </c>
      <c r="L31" s="275">
        <v>435842.6327</v>
      </c>
      <c r="M31" s="275">
        <v>2852819.1115</v>
      </c>
      <c r="N31" s="275">
        <v>2304</v>
      </c>
    </row>
    <row r="32" spans="1:14" s="25" customFormat="1" ht="16.5" customHeight="1">
      <c r="A32" s="92" t="s">
        <v>8</v>
      </c>
      <c r="B32" s="99" t="s">
        <v>67</v>
      </c>
      <c r="C32" s="937">
        <v>5</v>
      </c>
      <c r="D32" s="938"/>
      <c r="E32" s="275">
        <v>13</v>
      </c>
      <c r="F32" s="275">
        <v>1</v>
      </c>
      <c r="G32" s="275">
        <v>162</v>
      </c>
      <c r="H32" s="275">
        <v>473</v>
      </c>
      <c r="I32" s="275">
        <v>480</v>
      </c>
      <c r="J32" s="275">
        <v>43.89</v>
      </c>
      <c r="K32" s="275">
        <v>219531.32</v>
      </c>
      <c r="L32" s="275">
        <v>563</v>
      </c>
      <c r="M32" s="275">
        <v>220138.21</v>
      </c>
      <c r="N32" s="275">
        <v>153</v>
      </c>
    </row>
    <row r="33" spans="1:14" s="25" customFormat="1" ht="19.5" customHeight="1">
      <c r="A33" s="94" t="s">
        <v>9</v>
      </c>
      <c r="B33" s="105" t="s">
        <v>68</v>
      </c>
      <c r="C33" s="937">
        <v>1</v>
      </c>
      <c r="D33" s="938"/>
      <c r="E33" s="275">
        <v>1</v>
      </c>
      <c r="F33" s="106" t="s">
        <v>292</v>
      </c>
      <c r="G33" s="275">
        <v>1</v>
      </c>
      <c r="H33" s="106" t="s">
        <v>292</v>
      </c>
      <c r="I33" s="275">
        <v>1</v>
      </c>
      <c r="J33" s="106" t="s">
        <v>292</v>
      </c>
      <c r="K33" s="275">
        <v>134</v>
      </c>
      <c r="L33" s="106" t="s">
        <v>292</v>
      </c>
      <c r="M33" s="275">
        <v>134</v>
      </c>
      <c r="N33" s="275">
        <v>1</v>
      </c>
    </row>
    <row r="34" spans="1:14" s="25" customFormat="1" ht="19.5" customHeight="1">
      <c r="A34" s="92" t="s">
        <v>10</v>
      </c>
      <c r="B34" s="99" t="s">
        <v>69</v>
      </c>
      <c r="C34" s="923">
        <v>14</v>
      </c>
      <c r="D34" s="924"/>
      <c r="E34" s="275">
        <v>48</v>
      </c>
      <c r="F34" s="275">
        <v>12</v>
      </c>
      <c r="G34" s="275">
        <v>1849</v>
      </c>
      <c r="H34" s="275">
        <v>25401</v>
      </c>
      <c r="I34" s="275">
        <v>1939</v>
      </c>
      <c r="J34" s="275">
        <v>1453.167</v>
      </c>
      <c r="K34" s="275">
        <v>12982.446</v>
      </c>
      <c r="L34" s="275">
        <v>8514.215</v>
      </c>
      <c r="M34" s="275">
        <v>22949.828</v>
      </c>
      <c r="N34" s="275">
        <v>779</v>
      </c>
    </row>
    <row r="35" spans="1:14" s="25" customFormat="1" ht="19.5" customHeight="1">
      <c r="A35" s="95" t="s">
        <v>11</v>
      </c>
      <c r="B35" s="98" t="s">
        <v>70</v>
      </c>
      <c r="C35" s="923">
        <v>2</v>
      </c>
      <c r="D35" s="924"/>
      <c r="E35" s="302">
        <v>3</v>
      </c>
      <c r="F35" s="275">
        <v>3</v>
      </c>
      <c r="G35" s="275">
        <v>2</v>
      </c>
      <c r="H35" s="302" t="s">
        <v>292</v>
      </c>
      <c r="I35" s="275">
        <v>1</v>
      </c>
      <c r="J35" s="302" t="s">
        <v>292</v>
      </c>
      <c r="K35" s="275">
        <v>1.2</v>
      </c>
      <c r="L35" s="275">
        <v>2.56</v>
      </c>
      <c r="M35" s="275">
        <v>3.76</v>
      </c>
      <c r="N35" s="275">
        <v>3</v>
      </c>
    </row>
    <row r="36" spans="1:14" s="25" customFormat="1" ht="28.5" customHeight="1">
      <c r="A36" s="92" t="s">
        <v>12</v>
      </c>
      <c r="B36" s="99" t="s">
        <v>71</v>
      </c>
      <c r="C36" s="923">
        <v>3</v>
      </c>
      <c r="D36" s="924"/>
      <c r="E36" s="275">
        <v>7</v>
      </c>
      <c r="F36" s="275">
        <v>3</v>
      </c>
      <c r="G36" s="275">
        <v>7</v>
      </c>
      <c r="H36" s="275">
        <v>2</v>
      </c>
      <c r="I36" s="302" t="s">
        <v>292</v>
      </c>
      <c r="J36" s="275">
        <v>1</v>
      </c>
      <c r="K36" s="302" t="s">
        <v>292</v>
      </c>
      <c r="L36" s="275">
        <v>1.57</v>
      </c>
      <c r="M36" s="275">
        <v>2.57</v>
      </c>
      <c r="N36" s="275">
        <v>11</v>
      </c>
    </row>
    <row r="37" spans="1:14" s="25" customFormat="1" ht="31.5" customHeight="1">
      <c r="A37" s="92" t="s">
        <v>13</v>
      </c>
      <c r="B37" s="98" t="s">
        <v>184</v>
      </c>
      <c r="C37" s="934">
        <v>1</v>
      </c>
      <c r="D37" s="935"/>
      <c r="E37" s="275">
        <v>1</v>
      </c>
      <c r="F37" s="302" t="s">
        <v>292</v>
      </c>
      <c r="G37" s="275">
        <v>1</v>
      </c>
      <c r="H37" s="302" t="s">
        <v>292</v>
      </c>
      <c r="I37" s="275">
        <v>1</v>
      </c>
      <c r="J37" s="302" t="s">
        <v>292</v>
      </c>
      <c r="K37" s="275">
        <v>1</v>
      </c>
      <c r="L37" s="302" t="s">
        <v>292</v>
      </c>
      <c r="M37" s="302">
        <v>1</v>
      </c>
      <c r="N37" s="275">
        <v>1</v>
      </c>
    </row>
    <row r="38" spans="1:14" s="25" customFormat="1" ht="18" customHeight="1">
      <c r="A38" s="92" t="s">
        <v>6</v>
      </c>
      <c r="B38" s="98" t="s">
        <v>1233</v>
      </c>
      <c r="C38" s="932">
        <v>1</v>
      </c>
      <c r="D38" s="933"/>
      <c r="E38" s="275">
        <v>1</v>
      </c>
      <c r="F38" s="302" t="s">
        <v>292</v>
      </c>
      <c r="G38" s="302">
        <v>1</v>
      </c>
      <c r="H38" s="302" t="s">
        <v>292</v>
      </c>
      <c r="I38" s="302" t="s">
        <v>292</v>
      </c>
      <c r="J38" s="302" t="s">
        <v>292</v>
      </c>
      <c r="K38" s="302" t="s">
        <v>292</v>
      </c>
      <c r="L38" s="302">
        <v>626</v>
      </c>
      <c r="M38" s="302">
        <v>626</v>
      </c>
      <c r="N38" s="275">
        <v>1</v>
      </c>
    </row>
    <row r="39" spans="1:14" s="25" customFormat="1" ht="30" customHeight="1">
      <c r="A39" s="92" t="s">
        <v>14</v>
      </c>
      <c r="B39" s="99" t="s">
        <v>144</v>
      </c>
      <c r="C39" s="923">
        <v>5</v>
      </c>
      <c r="D39" s="924"/>
      <c r="E39" s="275">
        <v>8</v>
      </c>
      <c r="F39" s="275">
        <v>4</v>
      </c>
      <c r="G39" s="275">
        <v>99</v>
      </c>
      <c r="H39" s="275">
        <v>6</v>
      </c>
      <c r="I39" s="275">
        <v>269</v>
      </c>
      <c r="J39" s="275">
        <v>2.1</v>
      </c>
      <c r="K39" s="275">
        <v>19675.727</v>
      </c>
      <c r="L39" s="275">
        <v>451</v>
      </c>
      <c r="M39" s="275">
        <v>20128.827</v>
      </c>
      <c r="N39" s="275">
        <v>71</v>
      </c>
    </row>
    <row r="40" spans="1:14" s="25" customFormat="1" ht="19.5" customHeight="1">
      <c r="A40" s="92" t="s">
        <v>19</v>
      </c>
      <c r="B40" s="99" t="s">
        <v>72</v>
      </c>
      <c r="C40" s="923">
        <v>2</v>
      </c>
      <c r="D40" s="924"/>
      <c r="E40" s="275">
        <v>4</v>
      </c>
      <c r="F40" s="302" t="s">
        <v>292</v>
      </c>
      <c r="G40" s="275">
        <v>5</v>
      </c>
      <c r="H40" s="302">
        <v>1</v>
      </c>
      <c r="I40" s="275">
        <v>8</v>
      </c>
      <c r="J40" s="302">
        <v>2.0619</v>
      </c>
      <c r="K40" s="275">
        <v>841.4</v>
      </c>
      <c r="L40" s="302" t="s">
        <v>292</v>
      </c>
      <c r="M40" s="275">
        <v>843.462</v>
      </c>
      <c r="N40" s="275">
        <v>9</v>
      </c>
    </row>
    <row r="41" s="25" customFormat="1" ht="12.75"/>
  </sheetData>
  <sheetProtection/>
  <mergeCells count="34">
    <mergeCell ref="C40:D40"/>
    <mergeCell ref="C28:D28"/>
    <mergeCell ref="C27:D27"/>
    <mergeCell ref="C26:D26"/>
    <mergeCell ref="C34:D34"/>
    <mergeCell ref="C31:D31"/>
    <mergeCell ref="C32:D32"/>
    <mergeCell ref="C36:D36"/>
    <mergeCell ref="A29:M29"/>
    <mergeCell ref="C33:D33"/>
    <mergeCell ref="C38:D38"/>
    <mergeCell ref="C39:D39"/>
    <mergeCell ref="C37:D37"/>
    <mergeCell ref="C35:D35"/>
    <mergeCell ref="C22:D22"/>
    <mergeCell ref="C21:D21"/>
    <mergeCell ref="C24:D24"/>
    <mergeCell ref="C25:D25"/>
    <mergeCell ref="B2:M2"/>
    <mergeCell ref="C13:D13"/>
    <mergeCell ref="C12:D12"/>
    <mergeCell ref="C11:D11"/>
    <mergeCell ref="C10:D10"/>
    <mergeCell ref="J4:M4"/>
    <mergeCell ref="C4:I4"/>
    <mergeCell ref="N4:N7"/>
    <mergeCell ref="C5:D7"/>
    <mergeCell ref="C8:D8"/>
    <mergeCell ref="C23:D23"/>
    <mergeCell ref="C17:D17"/>
    <mergeCell ref="C16:D16"/>
    <mergeCell ref="C20:D20"/>
    <mergeCell ref="C15:D15"/>
    <mergeCell ref="C14:D14"/>
  </mergeCells>
  <printOptions horizontalCentered="1"/>
  <pageMargins left="0.7874015748031497" right="0.7874015748031497" top="0.984251968503937" bottom="0.984251968503937" header="0.5118110236220472" footer="0.5118110236220472"/>
  <pageSetup firstPageNumber="7" useFirstPageNumber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1196"/>
  <sheetViews>
    <sheetView workbookViewId="0" topLeftCell="A939">
      <selection activeCell="J931" sqref="J931"/>
    </sheetView>
  </sheetViews>
  <sheetFormatPr defaultColWidth="9.00390625" defaultRowHeight="12.75"/>
  <cols>
    <col min="1" max="1" width="5.00390625" style="23" customWidth="1"/>
    <col min="2" max="2" width="24.125" style="23" customWidth="1"/>
    <col min="3" max="3" width="7.125" style="23" customWidth="1"/>
    <col min="4" max="4" width="11.00390625" style="23" customWidth="1"/>
    <col min="5" max="5" width="11.25390625" style="23" customWidth="1"/>
    <col min="6" max="6" width="13.75390625" style="23" customWidth="1"/>
    <col min="7" max="7" width="14.375" style="23" customWidth="1"/>
    <col min="8" max="8" width="16.25390625" style="23" customWidth="1"/>
    <col min="9" max="9" width="13.75390625" style="23" customWidth="1"/>
    <col min="10" max="10" width="14.625" style="23" customWidth="1"/>
    <col min="11" max="11" width="10.25390625" style="23" customWidth="1"/>
    <col min="12" max="12" width="34.375" style="23" customWidth="1"/>
    <col min="13" max="13" width="35.125" style="23" customWidth="1"/>
    <col min="14" max="14" width="34.00390625" style="23" customWidth="1"/>
    <col min="15" max="15" width="34.25390625" style="23" customWidth="1"/>
    <col min="16" max="16384" width="9.125" style="23" customWidth="1"/>
  </cols>
  <sheetData>
    <row r="1" spans="1:20" ht="12.7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ht="33">
      <c r="A2" s="108"/>
      <c r="B2" s="1041" t="s">
        <v>146</v>
      </c>
      <c r="C2" s="1041"/>
      <c r="D2" s="1042"/>
      <c r="E2" s="1042"/>
      <c r="F2" s="1042"/>
      <c r="G2" s="1042"/>
      <c r="H2" s="1042"/>
      <c r="I2" s="1042"/>
      <c r="J2" s="1042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2.7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36.75" customHeight="1">
      <c r="A4" s="121" t="s">
        <v>3</v>
      </c>
      <c r="B4" s="943" t="s">
        <v>377</v>
      </c>
      <c r="C4" s="964" t="s">
        <v>290</v>
      </c>
      <c r="D4" s="965"/>
      <c r="E4" s="965"/>
      <c r="F4" s="966"/>
      <c r="G4" s="964" t="s">
        <v>291</v>
      </c>
      <c r="H4" s="1043"/>
      <c r="I4" s="1043"/>
      <c r="J4" s="1043"/>
      <c r="K4" s="963" t="s">
        <v>308</v>
      </c>
      <c r="L4" s="947" t="s">
        <v>309</v>
      </c>
      <c r="M4" s="948"/>
      <c r="N4" s="947" t="s">
        <v>310</v>
      </c>
      <c r="O4" s="948"/>
      <c r="P4" s="108"/>
      <c r="Q4" s="108"/>
      <c r="R4" s="108"/>
      <c r="S4" s="108"/>
      <c r="T4" s="108"/>
    </row>
    <row r="5" spans="1:20" ht="15">
      <c r="A5" s="122"/>
      <c r="B5" s="944"/>
      <c r="C5" s="943" t="s">
        <v>41</v>
      </c>
      <c r="D5" s="943" t="s">
        <v>371</v>
      </c>
      <c r="E5" s="943" t="s">
        <v>372</v>
      </c>
      <c r="F5" s="943" t="s">
        <v>373</v>
      </c>
      <c r="G5" s="943" t="s">
        <v>374</v>
      </c>
      <c r="H5" s="1048" t="s">
        <v>1232</v>
      </c>
      <c r="I5" s="943" t="s">
        <v>375</v>
      </c>
      <c r="J5" s="967" t="s">
        <v>53</v>
      </c>
      <c r="K5" s="963"/>
      <c r="L5" s="960" t="s">
        <v>376</v>
      </c>
      <c r="M5" s="960" t="s">
        <v>1231</v>
      </c>
      <c r="N5" s="960" t="s">
        <v>376</v>
      </c>
      <c r="O5" s="960" t="s">
        <v>1231</v>
      </c>
      <c r="P5" s="108"/>
      <c r="Q5" s="108"/>
      <c r="R5" s="108"/>
      <c r="S5" s="108"/>
      <c r="T5" s="108"/>
    </row>
    <row r="6" spans="1:20" ht="15">
      <c r="A6" s="122"/>
      <c r="B6" s="944"/>
      <c r="C6" s="944"/>
      <c r="D6" s="944"/>
      <c r="E6" s="944"/>
      <c r="F6" s="944"/>
      <c r="G6" s="944"/>
      <c r="H6" s="1049"/>
      <c r="I6" s="944"/>
      <c r="J6" s="968"/>
      <c r="K6" s="963"/>
      <c r="L6" s="961"/>
      <c r="M6" s="961"/>
      <c r="N6" s="961"/>
      <c r="O6" s="961"/>
      <c r="P6" s="108"/>
      <c r="Q6" s="108"/>
      <c r="R6" s="108"/>
      <c r="S6" s="108"/>
      <c r="T6" s="108"/>
    </row>
    <row r="7" spans="1:20" ht="30" customHeight="1">
      <c r="A7" s="124"/>
      <c r="B7" s="945"/>
      <c r="C7" s="945"/>
      <c r="D7" s="945"/>
      <c r="E7" s="945"/>
      <c r="F7" s="945"/>
      <c r="G7" s="945"/>
      <c r="H7" s="1050"/>
      <c r="I7" s="945"/>
      <c r="J7" s="969"/>
      <c r="K7" s="963"/>
      <c r="L7" s="962"/>
      <c r="M7" s="962"/>
      <c r="N7" s="962"/>
      <c r="O7" s="962"/>
      <c r="P7" s="108"/>
      <c r="Q7" s="108"/>
      <c r="R7" s="108"/>
      <c r="S7" s="108"/>
      <c r="T7" s="108"/>
    </row>
    <row r="8" spans="1:20" ht="15.75">
      <c r="A8" s="125"/>
      <c r="B8" s="126"/>
      <c r="C8" s="126"/>
      <c r="D8" s="126"/>
      <c r="E8" s="126"/>
      <c r="F8" s="126"/>
      <c r="G8" s="126"/>
      <c r="H8" s="126"/>
      <c r="I8" s="126"/>
      <c r="J8" s="127"/>
      <c r="K8" s="208"/>
      <c r="L8" s="108"/>
      <c r="M8" s="108"/>
      <c r="N8" s="108"/>
      <c r="O8" s="108"/>
      <c r="P8" s="108"/>
      <c r="Q8" s="108"/>
      <c r="R8" s="108"/>
      <c r="S8" s="108"/>
      <c r="T8" s="108"/>
    </row>
    <row r="9" spans="1:20" ht="16.5" customHeight="1">
      <c r="A9" s="129" t="s">
        <v>4</v>
      </c>
      <c r="B9" s="129" t="s">
        <v>73</v>
      </c>
      <c r="C9" s="129" t="s">
        <v>370</v>
      </c>
      <c r="D9" s="129" t="s">
        <v>75</v>
      </c>
      <c r="E9" s="129" t="s">
        <v>76</v>
      </c>
      <c r="F9" s="129" t="s">
        <v>77</v>
      </c>
      <c r="G9" s="129" t="s">
        <v>78</v>
      </c>
      <c r="H9" s="129" t="s">
        <v>79</v>
      </c>
      <c r="I9" s="129" t="s">
        <v>80</v>
      </c>
      <c r="J9" s="129" t="s">
        <v>81</v>
      </c>
      <c r="K9" s="129" t="s">
        <v>82</v>
      </c>
      <c r="L9" s="235" t="s">
        <v>83</v>
      </c>
      <c r="M9" s="235" t="s">
        <v>84</v>
      </c>
      <c r="N9" s="235" t="s">
        <v>378</v>
      </c>
      <c r="O9" s="235" t="s">
        <v>379</v>
      </c>
      <c r="P9" s="108"/>
      <c r="Q9" s="108"/>
      <c r="R9" s="108"/>
      <c r="S9" s="108"/>
      <c r="T9" s="108"/>
    </row>
    <row r="10" spans="1:20" ht="28.5" customHeight="1">
      <c r="A10" s="130"/>
      <c r="B10" s="1044" t="s">
        <v>289</v>
      </c>
      <c r="C10" s="1044"/>
      <c r="D10" s="1045"/>
      <c r="E10" s="1045"/>
      <c r="F10" s="1045"/>
      <c r="G10" s="1045"/>
      <c r="H10" s="1045"/>
      <c r="I10" s="1045"/>
      <c r="J10" s="1045"/>
      <c r="K10" s="131"/>
      <c r="L10" s="108"/>
      <c r="M10" s="108"/>
      <c r="N10" s="108"/>
      <c r="O10" s="108"/>
      <c r="P10" s="108"/>
      <c r="Q10" s="108"/>
      <c r="R10" s="108"/>
      <c r="S10" s="108"/>
      <c r="T10" s="108"/>
    </row>
    <row r="11" spans="1:20" ht="9.75" customHeight="1">
      <c r="A11" s="130"/>
      <c r="B11" s="132"/>
      <c r="C11" s="234"/>
      <c r="D11" s="132"/>
      <c r="E11" s="132"/>
      <c r="F11" s="132"/>
      <c r="G11" s="132"/>
      <c r="H11" s="132"/>
      <c r="I11" s="132"/>
      <c r="J11" s="132"/>
      <c r="K11" s="133"/>
      <c r="L11" s="108"/>
      <c r="M11" s="108"/>
      <c r="N11" s="108"/>
      <c r="O11" s="108"/>
      <c r="P11" s="108"/>
      <c r="Q11" s="108"/>
      <c r="R11" s="108"/>
      <c r="S11" s="108"/>
      <c r="T11" s="108"/>
    </row>
    <row r="12" spans="1:20" ht="27" customHeight="1">
      <c r="A12" s="134"/>
      <c r="B12" s="974" t="s">
        <v>159</v>
      </c>
      <c r="C12" s="974"/>
      <c r="D12" s="975"/>
      <c r="E12" s="975"/>
      <c r="F12" s="975"/>
      <c r="G12" s="975"/>
      <c r="H12" s="975"/>
      <c r="I12" s="975"/>
      <c r="J12" s="975"/>
      <c r="K12" s="119"/>
      <c r="L12" s="108"/>
      <c r="M12" s="108"/>
      <c r="N12" s="108"/>
      <c r="O12" s="108"/>
      <c r="P12" s="108"/>
      <c r="Q12" s="108"/>
      <c r="R12" s="108"/>
      <c r="S12" s="108"/>
      <c r="T12" s="108"/>
    </row>
    <row r="13" spans="1:20" ht="3.75" customHeight="1">
      <c r="A13" s="134"/>
      <c r="B13" s="60"/>
      <c r="C13" s="60"/>
      <c r="D13" s="60"/>
      <c r="E13" s="60"/>
      <c r="F13" s="60"/>
      <c r="G13" s="60"/>
      <c r="H13" s="60"/>
      <c r="I13" s="60"/>
      <c r="J13" s="60"/>
      <c r="K13" s="119"/>
      <c r="L13" s="108"/>
      <c r="M13" s="108"/>
      <c r="N13" s="108"/>
      <c r="O13" s="108"/>
      <c r="P13" s="108"/>
      <c r="Q13" s="108"/>
      <c r="R13" s="108"/>
      <c r="S13" s="108"/>
      <c r="T13" s="108"/>
    </row>
    <row r="14" spans="1:11" s="108" customFormat="1" ht="12" customHeight="1">
      <c r="A14" s="130"/>
      <c r="B14" s="282"/>
      <c r="C14" s="282"/>
      <c r="D14" s="282"/>
      <c r="E14" s="282"/>
      <c r="F14" s="282"/>
      <c r="G14" s="282"/>
      <c r="H14" s="282"/>
      <c r="I14" s="282"/>
      <c r="J14" s="282"/>
      <c r="K14" s="286"/>
    </row>
    <row r="15" spans="1:11" s="108" customFormat="1" ht="15.75" customHeight="1">
      <c r="A15" s="134"/>
      <c r="B15" s="1001" t="s">
        <v>185</v>
      </c>
      <c r="C15" s="1001"/>
      <c r="D15" s="1005"/>
      <c r="E15" s="1005"/>
      <c r="F15" s="1005"/>
      <c r="G15" s="1005"/>
      <c r="H15" s="1005"/>
      <c r="I15" s="1005"/>
      <c r="J15" s="1005"/>
      <c r="K15" s="287"/>
    </row>
    <row r="16" spans="1:11" s="108" customFormat="1" ht="12" customHeight="1">
      <c r="A16" s="134"/>
      <c r="B16" s="60"/>
      <c r="C16" s="60"/>
      <c r="D16" s="60"/>
      <c r="E16" s="60"/>
      <c r="F16" s="60"/>
      <c r="G16" s="60"/>
      <c r="H16" s="60"/>
      <c r="I16" s="60"/>
      <c r="J16" s="60"/>
      <c r="K16" s="287"/>
    </row>
    <row r="17" spans="1:15" s="108" customFormat="1" ht="60.75" customHeight="1">
      <c r="A17" s="239">
        <v>1</v>
      </c>
      <c r="B17" s="332" t="s">
        <v>380</v>
      </c>
      <c r="C17" s="333" t="s">
        <v>292</v>
      </c>
      <c r="D17" s="334">
        <v>4</v>
      </c>
      <c r="E17" s="334">
        <v>173</v>
      </c>
      <c r="F17" s="334">
        <v>2</v>
      </c>
      <c r="G17" s="334">
        <v>11.24</v>
      </c>
      <c r="H17" s="334">
        <v>5.6</v>
      </c>
      <c r="I17" s="334">
        <v>18.25</v>
      </c>
      <c r="J17" s="334">
        <f>I17+H17+G17</f>
        <v>35.09</v>
      </c>
      <c r="K17" s="239">
        <v>5</v>
      </c>
      <c r="L17" s="238"/>
      <c r="M17" s="290" t="s">
        <v>383</v>
      </c>
      <c r="N17" s="238"/>
      <c r="O17" s="238"/>
    </row>
    <row r="18" spans="1:15" s="108" customFormat="1" ht="93" customHeight="1">
      <c r="A18" s="239">
        <v>2</v>
      </c>
      <c r="B18" s="332" t="s">
        <v>453</v>
      </c>
      <c r="C18" s="333" t="s">
        <v>292</v>
      </c>
      <c r="D18" s="334">
        <v>45</v>
      </c>
      <c r="E18" s="334">
        <v>5470</v>
      </c>
      <c r="F18" s="334">
        <v>103</v>
      </c>
      <c r="G18" s="334">
        <v>369</v>
      </c>
      <c r="H18" s="334">
        <v>239</v>
      </c>
      <c r="I18" s="334">
        <v>15</v>
      </c>
      <c r="J18" s="334">
        <v>623</v>
      </c>
      <c r="K18" s="239">
        <v>43</v>
      </c>
      <c r="L18" s="239"/>
      <c r="M18" s="290" t="s">
        <v>456</v>
      </c>
      <c r="N18" s="239"/>
      <c r="O18" s="239"/>
    </row>
    <row r="19" spans="1:15" s="108" customFormat="1" ht="30.75" customHeight="1">
      <c r="A19" s="239">
        <v>3</v>
      </c>
      <c r="B19" s="332" t="s">
        <v>387</v>
      </c>
      <c r="C19" s="333" t="s">
        <v>292</v>
      </c>
      <c r="D19" s="335">
        <v>11</v>
      </c>
      <c r="E19" s="335">
        <v>840</v>
      </c>
      <c r="F19" s="335">
        <v>30</v>
      </c>
      <c r="G19" s="335">
        <v>36</v>
      </c>
      <c r="H19" s="335">
        <v>25</v>
      </c>
      <c r="I19" s="335">
        <v>6</v>
      </c>
      <c r="J19" s="335">
        <v>67</v>
      </c>
      <c r="K19" s="239">
        <v>11</v>
      </c>
      <c r="L19" s="239"/>
      <c r="M19" s="290" t="s">
        <v>384</v>
      </c>
      <c r="N19" s="239"/>
      <c r="O19" s="239"/>
    </row>
    <row r="20" spans="1:15" s="108" customFormat="1" ht="57.75" customHeight="1">
      <c r="A20" s="239">
        <v>4</v>
      </c>
      <c r="B20" s="332" t="s">
        <v>388</v>
      </c>
      <c r="C20" s="333" t="s">
        <v>292</v>
      </c>
      <c r="D20" s="334">
        <v>9</v>
      </c>
      <c r="E20" s="334">
        <v>183</v>
      </c>
      <c r="F20" s="334">
        <v>3</v>
      </c>
      <c r="G20" s="334">
        <v>21.61</v>
      </c>
      <c r="H20" s="334">
        <v>32.9</v>
      </c>
      <c r="I20" s="334">
        <v>98.1</v>
      </c>
      <c r="J20" s="334">
        <v>152.61</v>
      </c>
      <c r="K20" s="239">
        <v>15</v>
      </c>
      <c r="L20" s="239"/>
      <c r="M20" s="290" t="s">
        <v>381</v>
      </c>
      <c r="N20" s="239"/>
      <c r="O20" s="239"/>
    </row>
    <row r="21" spans="1:15" s="108" customFormat="1" ht="63.75" customHeight="1">
      <c r="A21" s="239">
        <v>5</v>
      </c>
      <c r="B21" s="332" t="s">
        <v>389</v>
      </c>
      <c r="C21" s="333" t="s">
        <v>292</v>
      </c>
      <c r="D21" s="334">
        <v>17</v>
      </c>
      <c r="E21" s="334">
        <v>1010</v>
      </c>
      <c r="F21" s="334">
        <v>54</v>
      </c>
      <c r="G21" s="334">
        <v>43</v>
      </c>
      <c r="H21" s="334">
        <v>156</v>
      </c>
      <c r="I21" s="334">
        <v>54</v>
      </c>
      <c r="J21" s="334">
        <v>253</v>
      </c>
      <c r="K21" s="239">
        <v>17</v>
      </c>
      <c r="L21" s="239"/>
      <c r="M21" s="290" t="s">
        <v>382</v>
      </c>
      <c r="N21" s="239"/>
      <c r="O21" s="239"/>
    </row>
    <row r="22" spans="1:15" s="108" customFormat="1" ht="75" customHeight="1">
      <c r="A22" s="239">
        <v>6</v>
      </c>
      <c r="B22" s="332" t="s">
        <v>390</v>
      </c>
      <c r="C22" s="333" t="s">
        <v>292</v>
      </c>
      <c r="D22" s="334">
        <v>16</v>
      </c>
      <c r="E22" s="334">
        <v>257</v>
      </c>
      <c r="F22" s="335" t="s">
        <v>292</v>
      </c>
      <c r="G22" s="334">
        <v>10.7</v>
      </c>
      <c r="H22" s="335" t="s">
        <v>292</v>
      </c>
      <c r="I22" s="334">
        <v>19.15</v>
      </c>
      <c r="J22" s="334">
        <v>29.85</v>
      </c>
      <c r="K22" s="239">
        <v>16</v>
      </c>
      <c r="L22" s="239"/>
      <c r="M22" s="290" t="s">
        <v>385</v>
      </c>
      <c r="N22" s="239"/>
      <c r="O22" s="239"/>
    </row>
    <row r="23" spans="1:15" s="108" customFormat="1" ht="17.25" customHeight="1">
      <c r="A23" s="332"/>
      <c r="B23" s="336" t="s">
        <v>102</v>
      </c>
      <c r="C23" s="337" t="s">
        <v>292</v>
      </c>
      <c r="D23" s="338">
        <f>D17+D18+D19+D20+D21+D22</f>
        <v>102</v>
      </c>
      <c r="E23" s="338">
        <f>E17+E18+E19+E20+E21+E22</f>
        <v>7933</v>
      </c>
      <c r="F23" s="338">
        <f>F17+F18+F19+F20+F21</f>
        <v>192</v>
      </c>
      <c r="G23" s="338">
        <f>G17+G18+G19+G20+G21+G22</f>
        <v>491.55</v>
      </c>
      <c r="H23" s="338">
        <f>H17+H18+H19+H20+H21</f>
        <v>458.5</v>
      </c>
      <c r="I23" s="338">
        <f>I17+I18+I19+I20+I21+I22</f>
        <v>210.5</v>
      </c>
      <c r="J23" s="338">
        <f>J17+J18+J19+J20+J21+J22</f>
        <v>1160.55</v>
      </c>
      <c r="K23" s="339">
        <f>K17+K18+K19+K20+K21+K22</f>
        <v>107</v>
      </c>
      <c r="L23" s="340"/>
      <c r="M23" s="341"/>
      <c r="N23" s="342"/>
      <c r="O23" s="342"/>
    </row>
    <row r="24" spans="1:15" s="108" customFormat="1" ht="9.75" customHeight="1">
      <c r="A24" s="123"/>
      <c r="B24" s="243"/>
      <c r="C24" s="243"/>
      <c r="D24" s="243"/>
      <c r="E24" s="243"/>
      <c r="F24" s="243"/>
      <c r="G24" s="243"/>
      <c r="H24" s="243"/>
      <c r="I24" s="243"/>
      <c r="J24" s="243"/>
      <c r="K24" s="242"/>
      <c r="L24" s="241"/>
      <c r="M24" s="241"/>
      <c r="N24" s="241"/>
      <c r="O24" s="241"/>
    </row>
    <row r="25" spans="1:15" s="108" customFormat="1" ht="16.5" customHeight="1">
      <c r="A25" s="1002" t="s">
        <v>186</v>
      </c>
      <c r="B25" s="1003"/>
      <c r="C25" s="1003"/>
      <c r="D25" s="1003"/>
      <c r="E25" s="1003"/>
      <c r="F25" s="1003"/>
      <c r="G25" s="1003"/>
      <c r="H25" s="1003"/>
      <c r="I25" s="1003"/>
      <c r="J25" s="1003"/>
      <c r="K25" s="242"/>
      <c r="L25" s="241"/>
      <c r="M25" s="241"/>
      <c r="N25" s="241"/>
      <c r="O25" s="241"/>
    </row>
    <row r="26" spans="1:15" s="108" customFormat="1" ht="9.75" customHeight="1">
      <c r="A26" s="123"/>
      <c r="B26" s="243"/>
      <c r="C26" s="243"/>
      <c r="D26" s="243"/>
      <c r="E26" s="243"/>
      <c r="F26" s="243"/>
      <c r="G26" s="243"/>
      <c r="H26" s="243"/>
      <c r="I26" s="243"/>
      <c r="J26" s="243"/>
      <c r="K26" s="242"/>
      <c r="L26" s="241"/>
      <c r="M26" s="241"/>
      <c r="N26" s="241"/>
      <c r="O26" s="241"/>
    </row>
    <row r="27" spans="1:15" s="108" customFormat="1" ht="51" customHeight="1">
      <c r="A27" s="343">
        <v>1</v>
      </c>
      <c r="B27" s="236" t="s">
        <v>454</v>
      </c>
      <c r="C27" s="333" t="s">
        <v>292</v>
      </c>
      <c r="D27" s="344">
        <v>42</v>
      </c>
      <c r="E27" s="333" t="s">
        <v>292</v>
      </c>
      <c r="F27" s="333" t="s">
        <v>292</v>
      </c>
      <c r="G27" s="333" t="s">
        <v>292</v>
      </c>
      <c r="H27" s="333" t="s">
        <v>292</v>
      </c>
      <c r="I27" s="236">
        <v>35603.7951</v>
      </c>
      <c r="J27" s="236">
        <f>I27</f>
        <v>35603.7951</v>
      </c>
      <c r="K27" s="344">
        <v>7</v>
      </c>
      <c r="L27" s="345" t="s">
        <v>391</v>
      </c>
      <c r="M27" s="346" t="s">
        <v>392</v>
      </c>
      <c r="N27" s="236"/>
      <c r="O27" s="237"/>
    </row>
    <row r="28" spans="1:15" s="108" customFormat="1" ht="48" customHeight="1">
      <c r="A28" s="347">
        <v>2</v>
      </c>
      <c r="B28" s="348" t="s">
        <v>457</v>
      </c>
      <c r="C28" s="333" t="s">
        <v>292</v>
      </c>
      <c r="D28" s="349">
        <v>1</v>
      </c>
      <c r="E28" s="333" t="s">
        <v>292</v>
      </c>
      <c r="F28" s="333" t="s">
        <v>292</v>
      </c>
      <c r="G28" s="333" t="s">
        <v>292</v>
      </c>
      <c r="H28" s="333" t="s">
        <v>292</v>
      </c>
      <c r="I28" s="348">
        <v>2807.0794</v>
      </c>
      <c r="J28" s="348">
        <v>2807.0794</v>
      </c>
      <c r="K28" s="349">
        <v>2</v>
      </c>
      <c r="L28" s="350" t="s">
        <v>393</v>
      </c>
      <c r="M28" s="348"/>
      <c r="N28" s="236"/>
      <c r="O28" s="237"/>
    </row>
    <row r="29" spans="1:15" s="108" customFormat="1" ht="31.5" customHeight="1">
      <c r="A29" s="347">
        <v>3</v>
      </c>
      <c r="B29" s="348" t="s">
        <v>455</v>
      </c>
      <c r="C29" s="333" t="s">
        <v>292</v>
      </c>
      <c r="D29" s="349">
        <v>1</v>
      </c>
      <c r="E29" s="333" t="s">
        <v>292</v>
      </c>
      <c r="F29" s="333" t="s">
        <v>292</v>
      </c>
      <c r="G29" s="333" t="s">
        <v>292</v>
      </c>
      <c r="H29" s="333" t="s">
        <v>292</v>
      </c>
      <c r="I29" s="348">
        <v>5895.2483</v>
      </c>
      <c r="J29" s="348">
        <v>5895.2483</v>
      </c>
      <c r="K29" s="349">
        <v>2</v>
      </c>
      <c r="L29" s="345" t="s">
        <v>394</v>
      </c>
      <c r="M29" s="236"/>
      <c r="N29" s="236"/>
      <c r="O29" s="237"/>
    </row>
    <row r="30" spans="1:11" s="108" customFormat="1" ht="19.5" customHeight="1">
      <c r="A30" s="240"/>
      <c r="B30" s="351" t="s">
        <v>102</v>
      </c>
      <c r="C30" s="337" t="s">
        <v>292</v>
      </c>
      <c r="D30" s="352">
        <f>SUM(D27:D29)</f>
        <v>44</v>
      </c>
      <c r="E30" s="337" t="s">
        <v>292</v>
      </c>
      <c r="F30" s="337" t="s">
        <v>292</v>
      </c>
      <c r="G30" s="337" t="s">
        <v>292</v>
      </c>
      <c r="H30" s="337" t="s">
        <v>292</v>
      </c>
      <c r="I30" s="353">
        <f>SUM(I27:I29)</f>
        <v>44306.122800000005</v>
      </c>
      <c r="J30" s="353">
        <f>SUM(J27:J29)</f>
        <v>44306.122800000005</v>
      </c>
      <c r="K30" s="352">
        <f>SUM(K27:K29)</f>
        <v>11</v>
      </c>
    </row>
    <row r="31" spans="1:11" s="108" customFormat="1" ht="15" customHeight="1">
      <c r="A31" s="134"/>
      <c r="B31" s="60"/>
      <c r="C31" s="60"/>
      <c r="D31" s="60"/>
      <c r="E31" s="60"/>
      <c r="F31" s="60"/>
      <c r="G31" s="60"/>
      <c r="H31" s="60"/>
      <c r="I31" s="60"/>
      <c r="J31" s="60"/>
      <c r="K31" s="287"/>
    </row>
    <row r="32" spans="1:11" s="108" customFormat="1" ht="16.5" customHeight="1">
      <c r="A32" s="1002" t="s">
        <v>187</v>
      </c>
      <c r="B32" s="1005"/>
      <c r="C32" s="1005"/>
      <c r="D32" s="1005"/>
      <c r="E32" s="1005"/>
      <c r="F32" s="1005"/>
      <c r="G32" s="1005"/>
      <c r="H32" s="1005"/>
      <c r="I32" s="1005"/>
      <c r="J32" s="1005"/>
      <c r="K32" s="287"/>
    </row>
    <row r="33" spans="1:11" s="108" customFormat="1" ht="9.75" customHeight="1">
      <c r="A33" s="135"/>
      <c r="B33" s="60"/>
      <c r="C33" s="60"/>
      <c r="D33" s="60"/>
      <c r="E33" s="60"/>
      <c r="F33" s="60"/>
      <c r="G33" s="60"/>
      <c r="H33" s="60"/>
      <c r="I33" s="60"/>
      <c r="J33" s="60"/>
      <c r="K33" s="287"/>
    </row>
    <row r="34" spans="1:15" s="108" customFormat="1" ht="53.25" customHeight="1">
      <c r="A34" s="354">
        <v>1</v>
      </c>
      <c r="B34" s="354" t="s">
        <v>476</v>
      </c>
      <c r="C34" s="354">
        <v>1</v>
      </c>
      <c r="D34" s="354">
        <v>1</v>
      </c>
      <c r="E34" s="354" t="s">
        <v>292</v>
      </c>
      <c r="F34" s="354">
        <v>2</v>
      </c>
      <c r="G34" s="354" t="s">
        <v>292</v>
      </c>
      <c r="H34" s="354">
        <v>529.108</v>
      </c>
      <c r="I34" s="354" t="s">
        <v>292</v>
      </c>
      <c r="J34" s="354">
        <v>529.108</v>
      </c>
      <c r="K34" s="354">
        <v>2</v>
      </c>
      <c r="L34" s="354"/>
      <c r="M34" s="355" t="s">
        <v>478</v>
      </c>
      <c r="N34" s="354"/>
      <c r="O34" s="354"/>
    </row>
    <row r="35" spans="1:15" s="108" customFormat="1" ht="31.5" customHeight="1">
      <c r="A35" s="354">
        <v>2</v>
      </c>
      <c r="B35" s="354" t="s">
        <v>114</v>
      </c>
      <c r="C35" s="354" t="s">
        <v>292</v>
      </c>
      <c r="D35" s="354">
        <v>2</v>
      </c>
      <c r="E35" s="354" t="s">
        <v>292</v>
      </c>
      <c r="F35" s="354">
        <v>2</v>
      </c>
      <c r="G35" s="354" t="s">
        <v>292</v>
      </c>
      <c r="H35" s="354">
        <v>39.2</v>
      </c>
      <c r="I35" s="354" t="s">
        <v>292</v>
      </c>
      <c r="J35" s="354">
        <v>39.2</v>
      </c>
      <c r="K35" s="354">
        <v>2</v>
      </c>
      <c r="L35" s="355" t="s">
        <v>477</v>
      </c>
      <c r="M35" s="354"/>
      <c r="N35" s="354"/>
      <c r="O35" s="354"/>
    </row>
    <row r="36" spans="1:15" s="108" customFormat="1" ht="18" customHeight="1">
      <c r="A36" s="356"/>
      <c r="B36" s="357" t="s">
        <v>471</v>
      </c>
      <c r="C36" s="358">
        <f>SUM(C34:C35)</f>
        <v>1</v>
      </c>
      <c r="D36" s="358">
        <f>SUM(D34:D35)</f>
        <v>3</v>
      </c>
      <c r="E36" s="358" t="s">
        <v>292</v>
      </c>
      <c r="F36" s="358">
        <f>SUM(F34:F35)</f>
        <v>4</v>
      </c>
      <c r="G36" s="358" t="s">
        <v>292</v>
      </c>
      <c r="H36" s="358">
        <f>SUM(H34:H35)</f>
        <v>568.308</v>
      </c>
      <c r="I36" s="358" t="s">
        <v>292</v>
      </c>
      <c r="J36" s="358">
        <f>SUM(J34:J35)</f>
        <v>568.308</v>
      </c>
      <c r="K36" s="358">
        <f>SUM(K34:K35)</f>
        <v>4</v>
      </c>
      <c r="L36" s="359"/>
      <c r="M36" s="359"/>
      <c r="N36" s="359"/>
      <c r="O36" s="356"/>
    </row>
    <row r="37" spans="1:11" s="108" customFormat="1" ht="9.75" customHeight="1">
      <c r="A37" s="130"/>
      <c r="B37" s="282"/>
      <c r="C37" s="282"/>
      <c r="D37" s="282"/>
      <c r="E37" s="282"/>
      <c r="F37" s="282"/>
      <c r="G37" s="282"/>
      <c r="H37" s="282"/>
      <c r="I37" s="282"/>
      <c r="J37" s="282"/>
      <c r="K37" s="286"/>
    </row>
    <row r="38" spans="1:11" s="108" customFormat="1" ht="12" customHeight="1">
      <c r="A38" s="134"/>
      <c r="B38" s="60"/>
      <c r="C38" s="60"/>
      <c r="D38" s="60"/>
      <c r="E38" s="60"/>
      <c r="F38" s="60"/>
      <c r="G38" s="60"/>
      <c r="H38" s="60"/>
      <c r="I38" s="60"/>
      <c r="J38" s="60"/>
      <c r="K38" s="287"/>
    </row>
    <row r="39" spans="1:11" s="108" customFormat="1" ht="16.5" customHeight="1">
      <c r="A39" s="139"/>
      <c r="B39" s="1046" t="s">
        <v>189</v>
      </c>
      <c r="C39" s="1046"/>
      <c r="D39" s="1047"/>
      <c r="E39" s="1047"/>
      <c r="F39" s="1047"/>
      <c r="G39" s="1047"/>
      <c r="H39" s="1047"/>
      <c r="I39" s="1047"/>
      <c r="J39" s="1047"/>
      <c r="K39" s="140"/>
    </row>
    <row r="40" spans="1:11" s="108" customFormat="1" ht="10.5" customHeight="1">
      <c r="A40" s="360"/>
      <c r="B40" s="361"/>
      <c r="C40" s="361"/>
      <c r="D40" s="362"/>
      <c r="E40" s="362"/>
      <c r="F40" s="362"/>
      <c r="G40" s="362"/>
      <c r="H40" s="362"/>
      <c r="I40" s="362"/>
      <c r="J40" s="283"/>
      <c r="K40" s="140"/>
    </row>
    <row r="41" spans="1:15" s="108" customFormat="1" ht="120" customHeight="1">
      <c r="A41" s="363">
        <v>1</v>
      </c>
      <c r="B41" s="364" t="s">
        <v>502</v>
      </c>
      <c r="C41" s="364" t="s">
        <v>292</v>
      </c>
      <c r="D41" s="364">
        <v>15</v>
      </c>
      <c r="E41" s="364" t="s">
        <v>292</v>
      </c>
      <c r="F41" s="364" t="s">
        <v>292</v>
      </c>
      <c r="G41" s="364" t="s">
        <v>292</v>
      </c>
      <c r="H41" s="364" t="s">
        <v>292</v>
      </c>
      <c r="I41" s="364">
        <v>33.3</v>
      </c>
      <c r="J41" s="364">
        <v>33.3</v>
      </c>
      <c r="K41" s="364">
        <v>15</v>
      </c>
      <c r="L41" s="365"/>
      <c r="M41" s="365" t="s">
        <v>503</v>
      </c>
      <c r="N41" s="128"/>
      <c r="O41" s="128"/>
    </row>
    <row r="42" spans="1:15" s="108" customFormat="1" ht="64.5" customHeight="1">
      <c r="A42" s="366">
        <v>2</v>
      </c>
      <c r="B42" s="107" t="s">
        <v>504</v>
      </c>
      <c r="C42" s="364" t="s">
        <v>292</v>
      </c>
      <c r="D42" s="107">
        <v>3</v>
      </c>
      <c r="E42" s="107" t="s">
        <v>292</v>
      </c>
      <c r="F42" s="107" t="s">
        <v>292</v>
      </c>
      <c r="G42" s="107" t="s">
        <v>292</v>
      </c>
      <c r="H42" s="107" t="s">
        <v>292</v>
      </c>
      <c r="I42" s="107">
        <v>11.97</v>
      </c>
      <c r="J42" s="107">
        <v>11.97</v>
      </c>
      <c r="K42" s="107">
        <v>3</v>
      </c>
      <c r="L42" s="367"/>
      <c r="M42" s="368" t="s">
        <v>505</v>
      </c>
      <c r="N42" s="128"/>
      <c r="O42" s="128"/>
    </row>
    <row r="43" spans="1:15" s="108" customFormat="1" ht="66.75" customHeight="1">
      <c r="A43" s="366">
        <v>3</v>
      </c>
      <c r="B43" s="107" t="s">
        <v>506</v>
      </c>
      <c r="C43" s="364" t="s">
        <v>292</v>
      </c>
      <c r="D43" s="107">
        <v>4</v>
      </c>
      <c r="E43" s="107" t="s">
        <v>292</v>
      </c>
      <c r="F43" s="107" t="s">
        <v>292</v>
      </c>
      <c r="G43" s="107" t="s">
        <v>292</v>
      </c>
      <c r="H43" s="107" t="s">
        <v>292</v>
      </c>
      <c r="I43" s="107">
        <v>14.4</v>
      </c>
      <c r="J43" s="107">
        <v>14.4</v>
      </c>
      <c r="K43" s="107">
        <v>4</v>
      </c>
      <c r="L43" s="367"/>
      <c r="M43" s="290" t="s">
        <v>507</v>
      </c>
      <c r="N43" s="128"/>
      <c r="O43" s="128"/>
    </row>
    <row r="44" spans="1:12" s="108" customFormat="1" ht="21.75" customHeight="1">
      <c r="A44" s="1016" t="s">
        <v>139</v>
      </c>
      <c r="B44" s="1017"/>
      <c r="C44" s="244" t="s">
        <v>292</v>
      </c>
      <c r="D44" s="271">
        <f>SUM(D41:D43)</f>
        <v>22</v>
      </c>
      <c r="E44" s="113" t="s">
        <v>292</v>
      </c>
      <c r="F44" s="113" t="s">
        <v>292</v>
      </c>
      <c r="G44" s="113" t="s">
        <v>292</v>
      </c>
      <c r="H44" s="113" t="s">
        <v>292</v>
      </c>
      <c r="I44" s="271">
        <f>SUM(I41:I43)</f>
        <v>59.669999999999995</v>
      </c>
      <c r="J44" s="369">
        <f>SUM(J41:J43)</f>
        <v>59.669999999999995</v>
      </c>
      <c r="K44" s="370">
        <f>SUM(K41:K43)</f>
        <v>22</v>
      </c>
      <c r="L44" s="371"/>
    </row>
    <row r="45" spans="1:11" s="108" customFormat="1" ht="9.75" customHeight="1">
      <c r="A45" s="134"/>
      <c r="B45" s="60"/>
      <c r="C45" s="60"/>
      <c r="D45" s="60"/>
      <c r="E45" s="60"/>
      <c r="F45" s="60"/>
      <c r="G45" s="60"/>
      <c r="H45" s="60"/>
      <c r="I45" s="60"/>
      <c r="J45" s="60"/>
      <c r="K45" s="287"/>
    </row>
    <row r="46" spans="1:11" s="108" customFormat="1" ht="16.5" customHeight="1">
      <c r="A46" s="134"/>
      <c r="B46" s="1001" t="s">
        <v>191</v>
      </c>
      <c r="C46" s="1001"/>
      <c r="D46" s="1005"/>
      <c r="E46" s="1005"/>
      <c r="F46" s="1005"/>
      <c r="G46" s="1005"/>
      <c r="H46" s="1005"/>
      <c r="I46" s="1005"/>
      <c r="J46" s="1005"/>
      <c r="K46" s="287"/>
    </row>
    <row r="47" spans="1:11" s="108" customFormat="1" ht="5.25" customHeight="1">
      <c r="A47" s="134"/>
      <c r="B47" s="60"/>
      <c r="C47" s="60"/>
      <c r="D47" s="60"/>
      <c r="E47" s="60"/>
      <c r="F47" s="60"/>
      <c r="G47" s="60"/>
      <c r="H47" s="60"/>
      <c r="I47" s="60"/>
      <c r="J47" s="60"/>
      <c r="K47" s="287"/>
    </row>
    <row r="48" spans="1:16" s="108" customFormat="1" ht="45" customHeight="1">
      <c r="A48" s="107">
        <v>1</v>
      </c>
      <c r="B48" s="428" t="s">
        <v>1245</v>
      </c>
      <c r="C48" s="372" t="s">
        <v>292</v>
      </c>
      <c r="D48" s="292">
        <v>4</v>
      </c>
      <c r="E48" s="292">
        <v>3460</v>
      </c>
      <c r="F48" s="308" t="s">
        <v>292</v>
      </c>
      <c r="G48" s="310">
        <v>895</v>
      </c>
      <c r="H48" s="372" t="s">
        <v>292</v>
      </c>
      <c r="I48" s="372">
        <v>58.5807</v>
      </c>
      <c r="J48" s="373" t="s">
        <v>1013</v>
      </c>
      <c r="K48" s="312">
        <v>4</v>
      </c>
      <c r="L48" s="374"/>
      <c r="M48" s="374" t="s">
        <v>1016</v>
      </c>
      <c r="N48" s="375"/>
      <c r="O48" s="1099"/>
      <c r="P48" s="1099"/>
    </row>
    <row r="49" spans="1:16" s="108" customFormat="1" ht="60.75" customHeight="1">
      <c r="A49" s="107">
        <v>2</v>
      </c>
      <c r="B49" s="292" t="s">
        <v>1014</v>
      </c>
      <c r="C49" s="308" t="s">
        <v>292</v>
      </c>
      <c r="D49" s="332">
        <v>1</v>
      </c>
      <c r="E49" s="308" t="s">
        <v>292</v>
      </c>
      <c r="F49" s="312" t="s">
        <v>292</v>
      </c>
      <c r="G49" s="308" t="s">
        <v>292</v>
      </c>
      <c r="H49" s="376" t="s">
        <v>292</v>
      </c>
      <c r="I49" s="377">
        <v>7.7</v>
      </c>
      <c r="J49" s="378">
        <f>SUM(I49:I49)</f>
        <v>7.7</v>
      </c>
      <c r="K49" s="312">
        <v>2</v>
      </c>
      <c r="L49" s="374"/>
      <c r="M49" s="374" t="s">
        <v>1017</v>
      </c>
      <c r="N49" s="375"/>
      <c r="O49" s="379"/>
      <c r="P49" s="380"/>
    </row>
    <row r="50" spans="1:16" s="108" customFormat="1" ht="74.25" customHeight="1">
      <c r="A50" s="107">
        <v>3</v>
      </c>
      <c r="B50" s="332" t="s">
        <v>1015</v>
      </c>
      <c r="C50" s="381" t="s">
        <v>292</v>
      </c>
      <c r="D50" s="239">
        <v>202</v>
      </c>
      <c r="E50" s="334">
        <v>5136.5</v>
      </c>
      <c r="F50" s="382">
        <v>65</v>
      </c>
      <c r="G50" s="332">
        <v>242</v>
      </c>
      <c r="H50" s="239">
        <v>1175.4</v>
      </c>
      <c r="I50" s="383">
        <v>3.6</v>
      </c>
      <c r="J50" s="383">
        <v>1421</v>
      </c>
      <c r="K50" s="239">
        <v>4</v>
      </c>
      <c r="L50" s="290"/>
      <c r="M50" s="384" t="s">
        <v>1018</v>
      </c>
      <c r="N50" s="290"/>
      <c r="O50" s="290"/>
      <c r="P50" s="241"/>
    </row>
    <row r="51" spans="1:16" s="108" customFormat="1" ht="59.25" customHeight="1">
      <c r="A51" s="107">
        <v>4</v>
      </c>
      <c r="B51" s="332" t="s">
        <v>1020</v>
      </c>
      <c r="C51" s="381">
        <v>1</v>
      </c>
      <c r="D51" s="332">
        <v>3</v>
      </c>
      <c r="E51" s="332">
        <v>5</v>
      </c>
      <c r="F51" s="332">
        <v>3</v>
      </c>
      <c r="G51" s="385" t="s">
        <v>292</v>
      </c>
      <c r="H51" s="383">
        <v>45</v>
      </c>
      <c r="I51" s="383">
        <v>47.4</v>
      </c>
      <c r="J51" s="386">
        <v>92.4</v>
      </c>
      <c r="K51" s="239">
        <v>3</v>
      </c>
      <c r="L51" s="290"/>
      <c r="M51" s="290" t="s">
        <v>1019</v>
      </c>
      <c r="N51" s="257"/>
      <c r="O51" s="379"/>
      <c r="P51" s="241"/>
    </row>
    <row r="52" spans="1:16" s="141" customFormat="1" ht="135">
      <c r="A52" s="107">
        <v>5</v>
      </c>
      <c r="B52" s="292" t="s">
        <v>1021</v>
      </c>
      <c r="C52" s="381">
        <v>1</v>
      </c>
      <c r="D52" s="292">
        <v>29</v>
      </c>
      <c r="E52" s="377">
        <v>5549.5</v>
      </c>
      <c r="F52" s="308">
        <v>16</v>
      </c>
      <c r="G52" s="309">
        <v>444.4</v>
      </c>
      <c r="H52" s="377">
        <v>729.1</v>
      </c>
      <c r="I52" s="372">
        <v>58.778</v>
      </c>
      <c r="J52" s="386">
        <f>SUM(G52:I52)</f>
        <v>1232.278</v>
      </c>
      <c r="K52" s="312">
        <v>5</v>
      </c>
      <c r="L52" s="374"/>
      <c r="M52" s="374" t="s">
        <v>1022</v>
      </c>
      <c r="N52" s="374"/>
      <c r="O52" s="379"/>
      <c r="P52" s="387"/>
    </row>
    <row r="53" spans="1:11" s="108" customFormat="1" ht="19.5" customHeight="1">
      <c r="A53" s="136"/>
      <c r="B53" s="152" t="s">
        <v>102</v>
      </c>
      <c r="C53" s="259">
        <v>2</v>
      </c>
      <c r="D53" s="259">
        <f aca="true" t="shared" si="0" ref="D53:K53">SUM(D48:D52)</f>
        <v>239</v>
      </c>
      <c r="E53" s="186">
        <f t="shared" si="0"/>
        <v>14151</v>
      </c>
      <c r="F53" s="186">
        <f t="shared" si="0"/>
        <v>84</v>
      </c>
      <c r="G53" s="210">
        <f t="shared" si="0"/>
        <v>1581.4</v>
      </c>
      <c r="H53" s="210">
        <f t="shared" si="0"/>
        <v>1949.5</v>
      </c>
      <c r="I53" s="210">
        <f t="shared" si="0"/>
        <v>176.0587</v>
      </c>
      <c r="J53" s="210">
        <v>3706.9587</v>
      </c>
      <c r="K53" s="186">
        <f t="shared" si="0"/>
        <v>18</v>
      </c>
    </row>
    <row r="54" spans="1:11" s="108" customFormat="1" ht="7.5" customHeight="1">
      <c r="A54" s="143"/>
      <c r="B54" s="144"/>
      <c r="C54" s="144"/>
      <c r="D54" s="144"/>
      <c r="E54" s="144"/>
      <c r="F54" s="144"/>
      <c r="G54" s="145"/>
      <c r="H54" s="145"/>
      <c r="I54" s="145"/>
      <c r="J54" s="144"/>
      <c r="K54" s="287"/>
    </row>
    <row r="55" spans="1:11" s="108" customFormat="1" ht="16.5" customHeight="1">
      <c r="A55" s="134"/>
      <c r="B55" s="1001" t="s">
        <v>190</v>
      </c>
      <c r="C55" s="1001"/>
      <c r="D55" s="1005"/>
      <c r="E55" s="1005"/>
      <c r="F55" s="1005"/>
      <c r="G55" s="1005"/>
      <c r="H55" s="1005"/>
      <c r="I55" s="1005"/>
      <c r="J55" s="1005"/>
      <c r="K55" s="287"/>
    </row>
    <row r="56" spans="1:11" s="108" customFormat="1" ht="6" customHeight="1">
      <c r="A56" s="134"/>
      <c r="B56" s="60"/>
      <c r="C56" s="60"/>
      <c r="D56" s="60"/>
      <c r="E56" s="60"/>
      <c r="F56" s="60"/>
      <c r="G56" s="60"/>
      <c r="H56" s="60"/>
      <c r="I56" s="60"/>
      <c r="J56" s="60"/>
      <c r="K56" s="287"/>
    </row>
    <row r="57" spans="1:15" s="390" customFormat="1" ht="45">
      <c r="A57" s="332">
        <v>1</v>
      </c>
      <c r="B57" s="332" t="s">
        <v>576</v>
      </c>
      <c r="C57" s="381" t="s">
        <v>292</v>
      </c>
      <c r="D57" s="239">
        <v>10</v>
      </c>
      <c r="E57" s="381" t="s">
        <v>292</v>
      </c>
      <c r="F57" s="381">
        <v>1</v>
      </c>
      <c r="G57" s="381" t="s">
        <v>292</v>
      </c>
      <c r="H57" s="388">
        <v>14</v>
      </c>
      <c r="I57" s="385">
        <v>43.6</v>
      </c>
      <c r="J57" s="388">
        <f>SUM(G57:I57)</f>
        <v>57.6</v>
      </c>
      <c r="K57" s="239">
        <v>11</v>
      </c>
      <c r="L57" s="97" t="s">
        <v>574</v>
      </c>
      <c r="M57" s="97"/>
      <c r="N57" s="389"/>
      <c r="O57" s="389"/>
    </row>
    <row r="58" spans="1:15" s="390" customFormat="1" ht="30">
      <c r="A58" s="332">
        <v>2</v>
      </c>
      <c r="B58" s="332" t="s">
        <v>577</v>
      </c>
      <c r="C58" s="381" t="s">
        <v>292</v>
      </c>
      <c r="D58" s="239">
        <v>2</v>
      </c>
      <c r="E58" s="381" t="s">
        <v>292</v>
      </c>
      <c r="F58" s="381" t="s">
        <v>292</v>
      </c>
      <c r="G58" s="381" t="s">
        <v>292</v>
      </c>
      <c r="H58" s="381" t="s">
        <v>292</v>
      </c>
      <c r="I58" s="388">
        <v>0.7</v>
      </c>
      <c r="J58" s="388">
        <f>SUM(G58:I58)</f>
        <v>0.7</v>
      </c>
      <c r="K58" s="239">
        <v>2</v>
      </c>
      <c r="L58" s="97" t="s">
        <v>575</v>
      </c>
      <c r="M58" s="97"/>
      <c r="N58" s="389"/>
      <c r="O58" s="765"/>
    </row>
    <row r="59" spans="1:15" s="390" customFormat="1" ht="16.5" customHeight="1">
      <c r="A59" s="1076" t="s">
        <v>102</v>
      </c>
      <c r="B59" s="1077"/>
      <c r="C59" s="391" t="s">
        <v>292</v>
      </c>
      <c r="D59" s="146">
        <v>12</v>
      </c>
      <c r="E59" s="112" t="s">
        <v>292</v>
      </c>
      <c r="F59" s="146">
        <v>1</v>
      </c>
      <c r="G59" s="112" t="s">
        <v>292</v>
      </c>
      <c r="H59" s="392">
        <v>14</v>
      </c>
      <c r="I59" s="393">
        <v>44.3</v>
      </c>
      <c r="J59" s="392">
        <v>58.3</v>
      </c>
      <c r="K59" s="146">
        <v>13</v>
      </c>
      <c r="L59" s="394"/>
      <c r="M59" s="394"/>
      <c r="N59" s="395"/>
      <c r="O59" s="396"/>
    </row>
    <row r="60" spans="1:11" s="108" customFormat="1" ht="12" customHeight="1">
      <c r="A60" s="134"/>
      <c r="B60" s="60"/>
      <c r="C60" s="60"/>
      <c r="D60" s="60"/>
      <c r="E60" s="60"/>
      <c r="F60" s="60"/>
      <c r="G60" s="60"/>
      <c r="H60" s="60"/>
      <c r="I60" s="60"/>
      <c r="J60" s="60"/>
      <c r="K60" s="287"/>
    </row>
    <row r="61" spans="1:11" s="108" customFormat="1" ht="16.5" customHeight="1">
      <c r="A61" s="134"/>
      <c r="B61" s="1001" t="s">
        <v>192</v>
      </c>
      <c r="C61" s="1001"/>
      <c r="D61" s="1005"/>
      <c r="E61" s="1005"/>
      <c r="F61" s="1005"/>
      <c r="G61" s="1005"/>
      <c r="H61" s="1005"/>
      <c r="I61" s="1005"/>
      <c r="J61" s="1005"/>
      <c r="K61" s="287"/>
    </row>
    <row r="62" spans="1:11" s="108" customFormat="1" ht="12" customHeight="1">
      <c r="A62" s="134"/>
      <c r="B62" s="60"/>
      <c r="C62" s="60"/>
      <c r="D62" s="60"/>
      <c r="E62" s="60"/>
      <c r="F62" s="60"/>
      <c r="G62" s="60"/>
      <c r="H62" s="60"/>
      <c r="I62" s="60"/>
      <c r="J62" s="60"/>
      <c r="K62" s="287"/>
    </row>
    <row r="63" spans="1:15" s="108" customFormat="1" ht="151.5" customHeight="1">
      <c r="A63" s="107">
        <v>1</v>
      </c>
      <c r="B63" s="107" t="s">
        <v>1182</v>
      </c>
      <c r="C63" s="107" t="s">
        <v>292</v>
      </c>
      <c r="D63" s="107">
        <v>54</v>
      </c>
      <c r="E63" s="107">
        <v>63</v>
      </c>
      <c r="F63" s="107">
        <v>19</v>
      </c>
      <c r="G63" s="107">
        <v>0.13</v>
      </c>
      <c r="H63" s="107">
        <v>3.432</v>
      </c>
      <c r="I63" s="107">
        <v>15.172</v>
      </c>
      <c r="J63" s="107">
        <v>18.734</v>
      </c>
      <c r="K63" s="111">
        <v>10</v>
      </c>
      <c r="L63" s="367"/>
      <c r="M63" s="290" t="s">
        <v>1181</v>
      </c>
      <c r="N63" s="128"/>
      <c r="O63" s="128"/>
    </row>
    <row r="64" spans="1:15" s="108" customFormat="1" ht="78.75" customHeight="1">
      <c r="A64" s="397">
        <v>2</v>
      </c>
      <c r="B64" s="107" t="s">
        <v>1184</v>
      </c>
      <c r="C64" s="107">
        <v>1</v>
      </c>
      <c r="D64" s="107">
        <v>41</v>
      </c>
      <c r="E64" s="107">
        <v>42</v>
      </c>
      <c r="F64" s="107">
        <v>2</v>
      </c>
      <c r="G64" s="107">
        <v>5</v>
      </c>
      <c r="H64" s="107">
        <v>1.08</v>
      </c>
      <c r="I64" s="107">
        <v>34.96</v>
      </c>
      <c r="J64" s="107">
        <v>41.04</v>
      </c>
      <c r="K64" s="111">
        <v>5</v>
      </c>
      <c r="L64" s="367"/>
      <c r="M64" s="290" t="s">
        <v>1183</v>
      </c>
      <c r="N64" s="128"/>
      <c r="O64" s="128"/>
    </row>
    <row r="65" spans="1:15" s="108" customFormat="1" ht="105" customHeight="1">
      <c r="A65" s="397">
        <v>3</v>
      </c>
      <c r="B65" s="107" t="s">
        <v>1185</v>
      </c>
      <c r="C65" s="107" t="s">
        <v>292</v>
      </c>
      <c r="D65" s="107">
        <v>18</v>
      </c>
      <c r="E65" s="107">
        <v>26</v>
      </c>
      <c r="F65" s="107">
        <v>1</v>
      </c>
      <c r="G65" s="107">
        <v>0.55</v>
      </c>
      <c r="H65" s="107">
        <v>0.05</v>
      </c>
      <c r="I65" s="107">
        <v>4.35</v>
      </c>
      <c r="J65" s="107">
        <v>4.95</v>
      </c>
      <c r="K65" s="111">
        <v>7</v>
      </c>
      <c r="L65" s="367"/>
      <c r="M65" s="290" t="s">
        <v>1186</v>
      </c>
      <c r="N65" s="128"/>
      <c r="O65" s="128"/>
    </row>
    <row r="66" spans="1:15" s="108" customFormat="1" ht="33.75" customHeight="1">
      <c r="A66" s="397">
        <v>4</v>
      </c>
      <c r="B66" s="107" t="s">
        <v>1187</v>
      </c>
      <c r="C66" s="107" t="s">
        <v>292</v>
      </c>
      <c r="D66" s="107">
        <v>4</v>
      </c>
      <c r="E66" s="107" t="s">
        <v>292</v>
      </c>
      <c r="F66" s="107" t="s">
        <v>292</v>
      </c>
      <c r="G66" s="107" t="s">
        <v>292</v>
      </c>
      <c r="H66" s="107" t="s">
        <v>292</v>
      </c>
      <c r="I66" s="107">
        <v>0.08</v>
      </c>
      <c r="J66" s="107">
        <v>0.08</v>
      </c>
      <c r="K66" s="111">
        <v>1</v>
      </c>
      <c r="L66" s="367"/>
      <c r="M66" s="290" t="s">
        <v>314</v>
      </c>
      <c r="N66" s="128"/>
      <c r="O66" s="128"/>
    </row>
    <row r="67" spans="1:15" s="108" customFormat="1" ht="21.75" customHeight="1">
      <c r="A67" s="397">
        <v>5</v>
      </c>
      <c r="B67" s="398" t="s">
        <v>118</v>
      </c>
      <c r="C67" s="107" t="s">
        <v>292</v>
      </c>
      <c r="D67" s="107">
        <v>9</v>
      </c>
      <c r="E67" s="107" t="s">
        <v>292</v>
      </c>
      <c r="F67" s="107" t="s">
        <v>292</v>
      </c>
      <c r="G67" s="107" t="s">
        <v>292</v>
      </c>
      <c r="H67" s="107" t="s">
        <v>292</v>
      </c>
      <c r="I67" s="107">
        <v>0.527</v>
      </c>
      <c r="J67" s="107">
        <v>0.527</v>
      </c>
      <c r="K67" s="111">
        <v>1</v>
      </c>
      <c r="L67" s="367"/>
      <c r="M67" s="97" t="s">
        <v>313</v>
      </c>
      <c r="N67" s="128"/>
      <c r="O67" s="128"/>
    </row>
    <row r="68" spans="1:15" s="108" customFormat="1" ht="79.5" customHeight="1">
      <c r="A68" s="397">
        <v>6</v>
      </c>
      <c r="B68" s="398" t="s">
        <v>1189</v>
      </c>
      <c r="C68" s="107" t="s">
        <v>292</v>
      </c>
      <c r="D68" s="107">
        <v>46</v>
      </c>
      <c r="E68" s="107">
        <v>145</v>
      </c>
      <c r="F68" s="107">
        <v>19</v>
      </c>
      <c r="G68" s="107">
        <v>2.39</v>
      </c>
      <c r="H68" s="107">
        <v>8.4</v>
      </c>
      <c r="I68" s="107">
        <v>18.175</v>
      </c>
      <c r="J68" s="107">
        <v>28.965</v>
      </c>
      <c r="K68" s="111">
        <v>5</v>
      </c>
      <c r="L68" s="367"/>
      <c r="M68" s="97" t="s">
        <v>1188</v>
      </c>
      <c r="N68" s="128"/>
      <c r="O68" s="128"/>
    </row>
    <row r="69" spans="1:11" s="108" customFormat="1" ht="22.5" customHeight="1">
      <c r="A69" s="130"/>
      <c r="B69" s="399" t="s">
        <v>102</v>
      </c>
      <c r="C69" s="400">
        <v>1</v>
      </c>
      <c r="D69" s="401">
        <f aca="true" t="shared" si="1" ref="D69:K69">SUM(D63:D68)</f>
        <v>172</v>
      </c>
      <c r="E69" s="401">
        <f t="shared" si="1"/>
        <v>276</v>
      </c>
      <c r="F69" s="401">
        <f t="shared" si="1"/>
        <v>41</v>
      </c>
      <c r="G69" s="402">
        <f t="shared" si="1"/>
        <v>8.07</v>
      </c>
      <c r="H69" s="402">
        <f t="shared" si="1"/>
        <v>12.962</v>
      </c>
      <c r="I69" s="403">
        <f t="shared" si="1"/>
        <v>73.26400000000001</v>
      </c>
      <c r="J69" s="403">
        <f t="shared" si="1"/>
        <v>94.296</v>
      </c>
      <c r="K69" s="117">
        <f t="shared" si="1"/>
        <v>29</v>
      </c>
    </row>
    <row r="70" spans="1:11" s="108" customFormat="1" ht="7.5" customHeight="1">
      <c r="A70" s="130"/>
      <c r="B70" s="282"/>
      <c r="C70" s="282"/>
      <c r="D70" s="282"/>
      <c r="E70" s="282"/>
      <c r="F70" s="282"/>
      <c r="G70" s="282"/>
      <c r="H70" s="282"/>
      <c r="I70" s="282"/>
      <c r="J70" s="282"/>
      <c r="K70" s="287"/>
    </row>
    <row r="71" spans="1:11" s="108" customFormat="1" ht="27" customHeight="1">
      <c r="A71" s="134"/>
      <c r="B71" s="1082" t="s">
        <v>1078</v>
      </c>
      <c r="C71" s="1082"/>
      <c r="D71" s="1036"/>
      <c r="E71" s="1036"/>
      <c r="F71" s="1036"/>
      <c r="G71" s="1036"/>
      <c r="H71" s="1036"/>
      <c r="I71" s="1036"/>
      <c r="J71" s="1036"/>
      <c r="K71" s="287"/>
    </row>
    <row r="72" spans="1:11" s="108" customFormat="1" ht="6" customHeight="1">
      <c r="A72" s="135"/>
      <c r="B72" s="61"/>
      <c r="C72" s="61"/>
      <c r="D72" s="61"/>
      <c r="E72" s="61"/>
      <c r="F72" s="61"/>
      <c r="G72" s="61"/>
      <c r="H72" s="61"/>
      <c r="I72" s="61"/>
      <c r="J72" s="61"/>
      <c r="K72" s="287"/>
    </row>
    <row r="73" spans="1:15" s="108" customFormat="1" ht="75.75" customHeight="1">
      <c r="A73" s="239">
        <v>1</v>
      </c>
      <c r="B73" s="332" t="s">
        <v>596</v>
      </c>
      <c r="C73" s="388" t="s">
        <v>292</v>
      </c>
      <c r="D73" s="382">
        <v>72</v>
      </c>
      <c r="E73" s="382">
        <v>8440</v>
      </c>
      <c r="F73" s="382">
        <v>86</v>
      </c>
      <c r="G73" s="388">
        <v>535.1999999999999</v>
      </c>
      <c r="H73" s="388">
        <v>309.20000000000005</v>
      </c>
      <c r="I73" s="388" t="s">
        <v>292</v>
      </c>
      <c r="J73" s="388">
        <v>844.4</v>
      </c>
      <c r="K73" s="990">
        <v>1</v>
      </c>
      <c r="L73" s="997" t="s">
        <v>600</v>
      </c>
      <c r="M73" s="1081"/>
      <c r="N73" s="981" t="s">
        <v>601</v>
      </c>
      <c r="O73" s="1079"/>
    </row>
    <row r="74" spans="1:15" s="108" customFormat="1" ht="119.25" customHeight="1">
      <c r="A74" s="332">
        <v>2</v>
      </c>
      <c r="B74" s="332" t="s">
        <v>597</v>
      </c>
      <c r="C74" s="388" t="s">
        <v>292</v>
      </c>
      <c r="D74" s="382">
        <v>248</v>
      </c>
      <c r="E74" s="382">
        <v>9714</v>
      </c>
      <c r="F74" s="382">
        <v>42</v>
      </c>
      <c r="G74" s="388">
        <v>886.16</v>
      </c>
      <c r="H74" s="388">
        <v>319.72</v>
      </c>
      <c r="I74" s="388">
        <v>198.81</v>
      </c>
      <c r="J74" s="388">
        <v>1404.69</v>
      </c>
      <c r="K74" s="990"/>
      <c r="L74" s="998"/>
      <c r="M74" s="1081"/>
      <c r="N74" s="1078"/>
      <c r="O74" s="1079"/>
    </row>
    <row r="75" spans="1:15" s="108" customFormat="1" ht="73.5" customHeight="1">
      <c r="A75" s="239">
        <v>3</v>
      </c>
      <c r="B75" s="332" t="s">
        <v>598</v>
      </c>
      <c r="C75" s="388" t="s">
        <v>292</v>
      </c>
      <c r="D75" s="381">
        <v>99</v>
      </c>
      <c r="E75" s="381">
        <v>5356</v>
      </c>
      <c r="F75" s="381">
        <v>111</v>
      </c>
      <c r="G75" s="385">
        <v>284.7</v>
      </c>
      <c r="H75" s="385">
        <v>1126.4</v>
      </c>
      <c r="I75" s="388" t="s">
        <v>292</v>
      </c>
      <c r="J75" s="385">
        <v>1411.1000000000001</v>
      </c>
      <c r="K75" s="990"/>
      <c r="L75" s="998"/>
      <c r="M75" s="1081"/>
      <c r="N75" s="1078"/>
      <c r="O75" s="1079"/>
    </row>
    <row r="76" spans="1:15" s="108" customFormat="1" ht="77.25" customHeight="1">
      <c r="A76" s="332">
        <v>4</v>
      </c>
      <c r="B76" s="332" t="s">
        <v>599</v>
      </c>
      <c r="C76" s="388" t="s">
        <v>292</v>
      </c>
      <c r="D76" s="382">
        <v>73</v>
      </c>
      <c r="E76" s="382">
        <v>1348</v>
      </c>
      <c r="F76" s="382">
        <v>60</v>
      </c>
      <c r="G76" s="388">
        <v>113</v>
      </c>
      <c r="H76" s="388">
        <v>417.9</v>
      </c>
      <c r="I76" s="388">
        <v>60</v>
      </c>
      <c r="J76" s="388">
        <v>590.9</v>
      </c>
      <c r="K76" s="990"/>
      <c r="L76" s="998"/>
      <c r="M76" s="1081"/>
      <c r="N76" s="1078"/>
      <c r="O76" s="1079"/>
    </row>
    <row r="77" spans="1:15" s="108" customFormat="1" ht="16.5" customHeight="1">
      <c r="A77" s="239">
        <v>5</v>
      </c>
      <c r="B77" s="404" t="s">
        <v>133</v>
      </c>
      <c r="C77" s="382">
        <v>1</v>
      </c>
      <c r="D77" s="388" t="s">
        <v>292</v>
      </c>
      <c r="E77" s="382">
        <v>170</v>
      </c>
      <c r="F77" s="388" t="s">
        <v>292</v>
      </c>
      <c r="G77" s="388">
        <v>8.4</v>
      </c>
      <c r="H77" s="388" t="s">
        <v>292</v>
      </c>
      <c r="I77" s="388">
        <v>1.6</v>
      </c>
      <c r="J77" s="388">
        <v>10</v>
      </c>
      <c r="K77" s="990"/>
      <c r="L77" s="998"/>
      <c r="M77" s="1081"/>
      <c r="N77" s="1078"/>
      <c r="O77" s="1079"/>
    </row>
    <row r="78" spans="1:15" s="108" customFormat="1" ht="16.5" customHeight="1">
      <c r="A78" s="239">
        <v>6</v>
      </c>
      <c r="B78" s="404" t="s">
        <v>154</v>
      </c>
      <c r="C78" s="405">
        <v>1</v>
      </c>
      <c r="D78" s="388" t="s">
        <v>292</v>
      </c>
      <c r="E78" s="388" t="s">
        <v>292</v>
      </c>
      <c r="F78" s="405">
        <v>1</v>
      </c>
      <c r="G78" s="406">
        <v>0</v>
      </c>
      <c r="H78" s="406">
        <v>2</v>
      </c>
      <c r="I78" s="406">
        <v>30</v>
      </c>
      <c r="J78" s="406">
        <v>32</v>
      </c>
      <c r="K78" s="990"/>
      <c r="L78" s="998"/>
      <c r="M78" s="1081"/>
      <c r="N78" s="1078"/>
      <c r="O78" s="1079"/>
    </row>
    <row r="79" spans="1:15" s="108" customFormat="1" ht="16.5" customHeight="1">
      <c r="A79" s="239">
        <v>7</v>
      </c>
      <c r="B79" s="407" t="s">
        <v>132</v>
      </c>
      <c r="C79" s="381">
        <v>1</v>
      </c>
      <c r="D79" s="388" t="s">
        <v>292</v>
      </c>
      <c r="E79" s="381">
        <v>136</v>
      </c>
      <c r="F79" s="388" t="s">
        <v>292</v>
      </c>
      <c r="G79" s="385">
        <v>6.5</v>
      </c>
      <c r="H79" s="388" t="s">
        <v>292</v>
      </c>
      <c r="I79" s="385">
        <v>3</v>
      </c>
      <c r="J79" s="385">
        <v>9.5</v>
      </c>
      <c r="K79" s="990"/>
      <c r="L79" s="998"/>
      <c r="M79" s="1081"/>
      <c r="N79" s="1078"/>
      <c r="O79" s="1079"/>
    </row>
    <row r="80" spans="1:15" s="108" customFormat="1" ht="16.5" customHeight="1">
      <c r="A80" s="332">
        <v>8</v>
      </c>
      <c r="B80" s="404" t="s">
        <v>134</v>
      </c>
      <c r="C80" s="405">
        <v>1</v>
      </c>
      <c r="D80" s="388" t="s">
        <v>292</v>
      </c>
      <c r="E80" s="388" t="s">
        <v>292</v>
      </c>
      <c r="F80" s="388" t="s">
        <v>292</v>
      </c>
      <c r="G80" s="388" t="s">
        <v>292</v>
      </c>
      <c r="H80" s="388" t="s">
        <v>292</v>
      </c>
      <c r="I80" s="406">
        <v>10</v>
      </c>
      <c r="J80" s="406">
        <v>10</v>
      </c>
      <c r="K80" s="990"/>
      <c r="L80" s="999"/>
      <c r="M80" s="1081"/>
      <c r="N80" s="982"/>
      <c r="O80" s="1079"/>
    </row>
    <row r="81" spans="1:15" s="108" customFormat="1" ht="21" customHeight="1">
      <c r="A81" s="1080" t="s">
        <v>102</v>
      </c>
      <c r="B81" s="1080"/>
      <c r="C81" s="146">
        <v>4</v>
      </c>
      <c r="D81" s="146">
        <v>492</v>
      </c>
      <c r="E81" s="146">
        <f aca="true" t="shared" si="2" ref="E81:J81">SUM(E73:E80)</f>
        <v>25164</v>
      </c>
      <c r="F81" s="146">
        <f t="shared" si="2"/>
        <v>300</v>
      </c>
      <c r="G81" s="392">
        <f t="shared" si="2"/>
        <v>1833.96</v>
      </c>
      <c r="H81" s="392">
        <f t="shared" si="2"/>
        <v>2175.2200000000003</v>
      </c>
      <c r="I81" s="392">
        <f t="shared" si="2"/>
        <v>303.41</v>
      </c>
      <c r="J81" s="392">
        <f t="shared" si="2"/>
        <v>4312.59</v>
      </c>
      <c r="K81" s="146">
        <v>1</v>
      </c>
      <c r="L81" s="238"/>
      <c r="M81" s="238"/>
      <c r="N81" s="238"/>
      <c r="O81" s="238"/>
    </row>
    <row r="82" spans="1:11" s="108" customFormat="1" ht="13.5" customHeight="1">
      <c r="A82" s="130"/>
      <c r="B82" s="149"/>
      <c r="C82" s="149"/>
      <c r="D82" s="289"/>
      <c r="E82" s="289"/>
      <c r="F82" s="289"/>
      <c r="G82" s="70"/>
      <c r="H82" s="70"/>
      <c r="I82" s="70"/>
      <c r="J82" s="70"/>
      <c r="K82" s="150"/>
    </row>
    <row r="83" spans="1:11" s="108" customFormat="1" ht="12.75" customHeight="1" hidden="1">
      <c r="A83" s="134"/>
      <c r="B83" s="60"/>
      <c r="C83" s="60"/>
      <c r="D83" s="60"/>
      <c r="E83" s="60"/>
      <c r="F83" s="60"/>
      <c r="G83" s="60"/>
      <c r="H83" s="60"/>
      <c r="I83" s="60"/>
      <c r="J83" s="60"/>
      <c r="K83" s="287"/>
    </row>
    <row r="84" spans="1:11" s="108" customFormat="1" ht="16.5" customHeight="1">
      <c r="A84" s="134"/>
      <c r="B84" s="1001" t="s">
        <v>194</v>
      </c>
      <c r="C84" s="1001"/>
      <c r="D84" s="1005"/>
      <c r="E84" s="1005"/>
      <c r="F84" s="1005"/>
      <c r="G84" s="1005"/>
      <c r="H84" s="1005"/>
      <c r="I84" s="1005"/>
      <c r="J84" s="1005"/>
      <c r="K84" s="287"/>
    </row>
    <row r="85" spans="1:11" s="108" customFormat="1" ht="11.25" customHeight="1">
      <c r="A85" s="134"/>
      <c r="B85" s="60"/>
      <c r="C85" s="60"/>
      <c r="D85" s="60"/>
      <c r="E85" s="60"/>
      <c r="F85" s="60"/>
      <c r="G85" s="60"/>
      <c r="H85" s="60"/>
      <c r="I85" s="60"/>
      <c r="J85" s="60"/>
      <c r="K85" s="287"/>
    </row>
    <row r="86" spans="1:15" s="108" customFormat="1" ht="74.25" customHeight="1">
      <c r="A86" s="111">
        <v>1</v>
      </c>
      <c r="B86" s="96" t="s">
        <v>1080</v>
      </c>
      <c r="C86" s="332" t="s">
        <v>292</v>
      </c>
      <c r="D86" s="332">
        <v>15</v>
      </c>
      <c r="E86" s="332" t="s">
        <v>292</v>
      </c>
      <c r="F86" s="239" t="s">
        <v>292</v>
      </c>
      <c r="G86" s="332" t="s">
        <v>292</v>
      </c>
      <c r="H86" s="239">
        <v>41.4</v>
      </c>
      <c r="I86" s="332">
        <v>2.1</v>
      </c>
      <c r="J86" s="239">
        <v>43.5</v>
      </c>
      <c r="K86" s="239">
        <v>15</v>
      </c>
      <c r="L86" s="408"/>
      <c r="M86" s="290" t="s">
        <v>1082</v>
      </c>
      <c r="N86" s="332"/>
      <c r="O86" s="409"/>
    </row>
    <row r="87" spans="1:15" s="108" customFormat="1" ht="32.25" customHeight="1">
      <c r="A87" s="107">
        <v>2</v>
      </c>
      <c r="B87" s="96" t="s">
        <v>1079</v>
      </c>
      <c r="C87" s="332">
        <v>1</v>
      </c>
      <c r="D87" s="332">
        <v>1</v>
      </c>
      <c r="E87" s="332" t="s">
        <v>292</v>
      </c>
      <c r="F87" s="239" t="s">
        <v>292</v>
      </c>
      <c r="G87" s="332" t="s">
        <v>292</v>
      </c>
      <c r="H87" s="239" t="s">
        <v>292</v>
      </c>
      <c r="I87" s="332">
        <v>0.1</v>
      </c>
      <c r="J87" s="410">
        <v>0.1</v>
      </c>
      <c r="K87" s="239">
        <v>1</v>
      </c>
      <c r="L87" s="332" t="s">
        <v>1081</v>
      </c>
      <c r="M87" s="299"/>
      <c r="N87" s="332"/>
      <c r="O87" s="409"/>
    </row>
    <row r="88" spans="1:12" s="108" customFormat="1" ht="21.75" customHeight="1">
      <c r="A88" s="291"/>
      <c r="B88" s="411" t="s">
        <v>102</v>
      </c>
      <c r="C88" s="114">
        <v>1</v>
      </c>
      <c r="D88" s="114">
        <v>16</v>
      </c>
      <c r="E88" s="114" t="s">
        <v>292</v>
      </c>
      <c r="F88" s="117" t="s">
        <v>292</v>
      </c>
      <c r="G88" s="114" t="s">
        <v>292</v>
      </c>
      <c r="H88" s="116">
        <v>41.4</v>
      </c>
      <c r="I88" s="412">
        <v>2.2</v>
      </c>
      <c r="J88" s="120">
        <v>43.6</v>
      </c>
      <c r="K88" s="117">
        <v>16</v>
      </c>
      <c r="L88" s="413"/>
    </row>
    <row r="89" spans="1:11" s="108" customFormat="1" ht="11.25" customHeight="1">
      <c r="A89" s="134"/>
      <c r="B89" s="60"/>
      <c r="C89" s="60"/>
      <c r="D89" s="60"/>
      <c r="E89" s="60"/>
      <c r="F89" s="60"/>
      <c r="G89" s="60"/>
      <c r="H89" s="60"/>
      <c r="I89" s="60"/>
      <c r="J89" s="60"/>
      <c r="K89" s="287"/>
    </row>
    <row r="90" spans="1:11" s="108" customFormat="1" ht="16.5" customHeight="1">
      <c r="A90" s="134"/>
      <c r="B90" s="1001" t="s">
        <v>195</v>
      </c>
      <c r="C90" s="1001"/>
      <c r="D90" s="1005"/>
      <c r="E90" s="1005"/>
      <c r="F90" s="1005"/>
      <c r="G90" s="1005"/>
      <c r="H90" s="1005"/>
      <c r="I90" s="1005"/>
      <c r="J90" s="1005"/>
      <c r="K90" s="287"/>
    </row>
    <row r="91" spans="1:11" s="108" customFormat="1" ht="12.75" customHeight="1">
      <c r="A91" s="134"/>
      <c r="B91" s="60"/>
      <c r="C91" s="60"/>
      <c r="D91" s="60"/>
      <c r="E91" s="60"/>
      <c r="F91" s="60"/>
      <c r="G91" s="60"/>
      <c r="H91" s="60"/>
      <c r="I91" s="60"/>
      <c r="J91" s="60"/>
      <c r="K91" s="287"/>
    </row>
    <row r="92" spans="1:15" s="108" customFormat="1" ht="31.5" customHeight="1">
      <c r="A92" s="410">
        <v>1</v>
      </c>
      <c r="B92" s="414" t="s">
        <v>894</v>
      </c>
      <c r="C92" s="381" t="s">
        <v>292</v>
      </c>
      <c r="D92" s="332">
        <v>2</v>
      </c>
      <c r="E92" s="381" t="s">
        <v>292</v>
      </c>
      <c r="F92" s="381" t="s">
        <v>292</v>
      </c>
      <c r="G92" s="381" t="s">
        <v>292</v>
      </c>
      <c r="H92" s="381" t="s">
        <v>292</v>
      </c>
      <c r="I92" s="335">
        <v>251.9</v>
      </c>
      <c r="J92" s="335">
        <f>SUM(G92:I92)</f>
        <v>251.9</v>
      </c>
      <c r="K92" s="332">
        <v>2</v>
      </c>
      <c r="L92" s="415"/>
      <c r="M92" s="290" t="s">
        <v>892</v>
      </c>
      <c r="N92" s="415"/>
      <c r="O92" s="415"/>
    </row>
    <row r="93" spans="1:15" s="108" customFormat="1" ht="45" customHeight="1">
      <c r="A93" s="410">
        <v>2</v>
      </c>
      <c r="B93" s="414" t="s">
        <v>895</v>
      </c>
      <c r="C93" s="381" t="s">
        <v>292</v>
      </c>
      <c r="D93" s="332">
        <v>6</v>
      </c>
      <c r="E93" s="381" t="s">
        <v>292</v>
      </c>
      <c r="F93" s="381" t="s">
        <v>292</v>
      </c>
      <c r="G93" s="381" t="s">
        <v>292</v>
      </c>
      <c r="H93" s="381" t="s">
        <v>292</v>
      </c>
      <c r="I93" s="335">
        <v>1014</v>
      </c>
      <c r="J93" s="335">
        <f>SUM(G93:I93)</f>
        <v>1014</v>
      </c>
      <c r="K93" s="332">
        <v>6</v>
      </c>
      <c r="L93" s="415"/>
      <c r="M93" s="290" t="s">
        <v>893</v>
      </c>
      <c r="N93" s="415"/>
      <c r="O93" s="415"/>
    </row>
    <row r="94" spans="1:15" s="108" customFormat="1" ht="60.75" customHeight="1">
      <c r="A94" s="410">
        <v>3</v>
      </c>
      <c r="B94" s="414" t="s">
        <v>896</v>
      </c>
      <c r="C94" s="381" t="s">
        <v>292</v>
      </c>
      <c r="D94" s="332">
        <v>4</v>
      </c>
      <c r="E94" s="381" t="s">
        <v>292</v>
      </c>
      <c r="F94" s="381">
        <v>1</v>
      </c>
      <c r="G94" s="381" t="s">
        <v>292</v>
      </c>
      <c r="H94" s="381">
        <v>5</v>
      </c>
      <c r="I94" s="335">
        <v>3123.28</v>
      </c>
      <c r="J94" s="335">
        <f>SUM(G94:I94)</f>
        <v>3128.28</v>
      </c>
      <c r="K94" s="332">
        <v>5</v>
      </c>
      <c r="L94" s="290" t="s">
        <v>900</v>
      </c>
      <c r="M94" s="290" t="s">
        <v>898</v>
      </c>
      <c r="N94" s="415"/>
      <c r="O94" s="415"/>
    </row>
    <row r="95" spans="1:15" s="108" customFormat="1" ht="60" customHeight="1">
      <c r="A95" s="416">
        <v>4</v>
      </c>
      <c r="B95" s="414" t="s">
        <v>897</v>
      </c>
      <c r="C95" s="381" t="s">
        <v>292</v>
      </c>
      <c r="D95" s="332">
        <v>4</v>
      </c>
      <c r="E95" s="381" t="s">
        <v>292</v>
      </c>
      <c r="F95" s="381">
        <v>1</v>
      </c>
      <c r="G95" s="381" t="s">
        <v>292</v>
      </c>
      <c r="H95" s="381">
        <v>90</v>
      </c>
      <c r="I95" s="335">
        <v>4512.8</v>
      </c>
      <c r="J95" s="335">
        <f>SUM(G95:I95)</f>
        <v>4602.8</v>
      </c>
      <c r="K95" s="332">
        <v>5</v>
      </c>
      <c r="L95" s="290" t="s">
        <v>901</v>
      </c>
      <c r="M95" s="290" t="s">
        <v>899</v>
      </c>
      <c r="N95" s="415"/>
      <c r="O95" s="415"/>
    </row>
    <row r="96" spans="1:11" s="108" customFormat="1" ht="24" customHeight="1">
      <c r="A96" s="417"/>
      <c r="B96" s="418" t="s">
        <v>102</v>
      </c>
      <c r="C96" s="419" t="s">
        <v>292</v>
      </c>
      <c r="D96" s="420">
        <f>SUM(D92:D95)</f>
        <v>16</v>
      </c>
      <c r="E96" s="407" t="s">
        <v>292</v>
      </c>
      <c r="F96" s="420">
        <v>2</v>
      </c>
      <c r="G96" s="407" t="s">
        <v>292</v>
      </c>
      <c r="H96" s="407">
        <f>SUM(H92:H95)</f>
        <v>95</v>
      </c>
      <c r="I96" s="407">
        <f>SUM(I92:I95)</f>
        <v>8901.98</v>
      </c>
      <c r="J96" s="407">
        <f>SUM(J92:J95)</f>
        <v>8996.98</v>
      </c>
      <c r="K96" s="407">
        <f>SUM(K92:K95)</f>
        <v>18</v>
      </c>
    </row>
    <row r="97" spans="1:11" s="108" customFormat="1" ht="6" customHeight="1">
      <c r="A97" s="130"/>
      <c r="B97" s="282"/>
      <c r="C97" s="282"/>
      <c r="D97" s="282"/>
      <c r="E97" s="282"/>
      <c r="F97" s="282"/>
      <c r="G97" s="282"/>
      <c r="H97" s="282"/>
      <c r="I97" s="282"/>
      <c r="J97" s="282"/>
      <c r="K97" s="287"/>
    </row>
    <row r="98" spans="1:11" s="108" customFormat="1" ht="15" customHeight="1">
      <c r="A98" s="134"/>
      <c r="B98" s="1001" t="s">
        <v>196</v>
      </c>
      <c r="C98" s="1001"/>
      <c r="D98" s="1005"/>
      <c r="E98" s="1005"/>
      <c r="F98" s="1005"/>
      <c r="G98" s="1005"/>
      <c r="H98" s="1005"/>
      <c r="I98" s="1005"/>
      <c r="J98" s="1005"/>
      <c r="K98" s="287"/>
    </row>
    <row r="99" spans="1:11" s="108" customFormat="1" ht="6.75" customHeight="1">
      <c r="A99" s="134"/>
      <c r="B99" s="60"/>
      <c r="C99" s="60"/>
      <c r="D99" s="60"/>
      <c r="E99" s="60"/>
      <c r="F99" s="60"/>
      <c r="G99" s="60"/>
      <c r="H99" s="60"/>
      <c r="I99" s="60"/>
      <c r="J99" s="60"/>
      <c r="K99" s="287"/>
    </row>
    <row r="100" spans="1:15" s="108" customFormat="1" ht="136.5" customHeight="1">
      <c r="A100" s="421">
        <v>1</v>
      </c>
      <c r="B100" s="292" t="s">
        <v>616</v>
      </c>
      <c r="C100" s="312">
        <v>1</v>
      </c>
      <c r="D100" s="312">
        <v>8</v>
      </c>
      <c r="E100" s="312">
        <v>673</v>
      </c>
      <c r="F100" s="312">
        <v>6</v>
      </c>
      <c r="G100" s="312">
        <v>48</v>
      </c>
      <c r="H100" s="312">
        <v>64.5</v>
      </c>
      <c r="I100" s="312" t="s">
        <v>292</v>
      </c>
      <c r="J100" s="312">
        <v>112.5</v>
      </c>
      <c r="K100" s="312">
        <v>13</v>
      </c>
      <c r="L100" s="421"/>
      <c r="M100" s="374" t="s">
        <v>1238</v>
      </c>
      <c r="N100" s="355"/>
      <c r="O100" s="422"/>
    </row>
    <row r="101" spans="1:15" s="108" customFormat="1" ht="77.25" customHeight="1">
      <c r="A101" s="421">
        <v>2</v>
      </c>
      <c r="B101" s="292" t="s">
        <v>617</v>
      </c>
      <c r="C101" s="312" t="s">
        <v>292</v>
      </c>
      <c r="D101" s="312">
        <v>41</v>
      </c>
      <c r="E101" s="312">
        <v>935</v>
      </c>
      <c r="F101" s="312">
        <v>21</v>
      </c>
      <c r="G101" s="312">
        <v>83.9</v>
      </c>
      <c r="H101" s="312">
        <v>396</v>
      </c>
      <c r="I101" s="312" t="s">
        <v>292</v>
      </c>
      <c r="J101" s="312">
        <f aca="true" t="shared" si="3" ref="J101:J106">SUM(G101:I101)</f>
        <v>479.9</v>
      </c>
      <c r="K101" s="292">
        <v>53</v>
      </c>
      <c r="L101" s="423"/>
      <c r="M101" s="424" t="s">
        <v>620</v>
      </c>
      <c r="N101" s="425"/>
      <c r="O101" s="354"/>
    </row>
    <row r="102" spans="1:15" s="108" customFormat="1" ht="30.75" customHeight="1">
      <c r="A102" s="421">
        <v>3</v>
      </c>
      <c r="B102" s="293" t="s">
        <v>119</v>
      </c>
      <c r="C102" s="312" t="s">
        <v>292</v>
      </c>
      <c r="D102" s="312">
        <v>19</v>
      </c>
      <c r="E102" s="312">
        <v>3250</v>
      </c>
      <c r="F102" s="312">
        <v>27</v>
      </c>
      <c r="G102" s="312">
        <v>190</v>
      </c>
      <c r="H102" s="312">
        <v>727</v>
      </c>
      <c r="I102" s="312" t="s">
        <v>292</v>
      </c>
      <c r="J102" s="312">
        <f t="shared" si="3"/>
        <v>917</v>
      </c>
      <c r="K102" s="292">
        <v>41</v>
      </c>
      <c r="L102" s="423"/>
      <c r="M102" s="426" t="s">
        <v>315</v>
      </c>
      <c r="N102" s="427"/>
      <c r="O102" s="354"/>
    </row>
    <row r="103" spans="1:15" s="108" customFormat="1" ht="74.25" customHeight="1">
      <c r="A103" s="421">
        <v>4</v>
      </c>
      <c r="B103" s="292" t="s">
        <v>618</v>
      </c>
      <c r="C103" s="312" t="s">
        <v>292</v>
      </c>
      <c r="D103" s="312">
        <v>60</v>
      </c>
      <c r="E103" s="312">
        <v>557</v>
      </c>
      <c r="F103" s="312">
        <v>37</v>
      </c>
      <c r="G103" s="312">
        <v>168</v>
      </c>
      <c r="H103" s="312">
        <v>672.5</v>
      </c>
      <c r="I103" s="312" t="s">
        <v>292</v>
      </c>
      <c r="J103" s="312">
        <f t="shared" si="3"/>
        <v>840.5</v>
      </c>
      <c r="K103" s="292">
        <v>61</v>
      </c>
      <c r="L103" s="423"/>
      <c r="M103" s="426" t="s">
        <v>621</v>
      </c>
      <c r="N103" s="427"/>
      <c r="O103" s="354"/>
    </row>
    <row r="104" spans="1:15" s="108" customFormat="1" ht="33" customHeight="1">
      <c r="A104" s="421">
        <v>5</v>
      </c>
      <c r="B104" s="292" t="s">
        <v>619</v>
      </c>
      <c r="C104" s="312" t="s">
        <v>292</v>
      </c>
      <c r="D104" s="312">
        <v>5</v>
      </c>
      <c r="E104" s="312">
        <v>320</v>
      </c>
      <c r="F104" s="312">
        <v>18</v>
      </c>
      <c r="G104" s="312">
        <v>34</v>
      </c>
      <c r="H104" s="312">
        <v>180</v>
      </c>
      <c r="I104" s="312">
        <v>25</v>
      </c>
      <c r="J104" s="312">
        <f t="shared" si="3"/>
        <v>239</v>
      </c>
      <c r="K104" s="292">
        <v>21</v>
      </c>
      <c r="L104" s="427" t="s">
        <v>614</v>
      </c>
      <c r="M104" s="426" t="s">
        <v>316</v>
      </c>
      <c r="N104" s="426"/>
      <c r="O104" s="354"/>
    </row>
    <row r="105" spans="1:15" s="108" customFormat="1" ht="61.5" customHeight="1">
      <c r="A105" s="421">
        <v>6</v>
      </c>
      <c r="B105" s="428" t="s">
        <v>1174</v>
      </c>
      <c r="C105" s="312">
        <v>1</v>
      </c>
      <c r="D105" s="312">
        <v>8</v>
      </c>
      <c r="E105" s="312">
        <v>573</v>
      </c>
      <c r="F105" s="312">
        <v>5</v>
      </c>
      <c r="G105" s="312">
        <v>27.5</v>
      </c>
      <c r="H105" s="312">
        <v>147</v>
      </c>
      <c r="I105" s="312" t="s">
        <v>292</v>
      </c>
      <c r="J105" s="312">
        <f t="shared" si="3"/>
        <v>174.5</v>
      </c>
      <c r="K105" s="292">
        <v>14</v>
      </c>
      <c r="L105" s="423"/>
      <c r="M105" s="426" t="s">
        <v>622</v>
      </c>
      <c r="N105" s="424" t="s">
        <v>615</v>
      </c>
      <c r="O105" s="354"/>
    </row>
    <row r="106" spans="1:15" s="108" customFormat="1" ht="45" customHeight="1">
      <c r="A106" s="421">
        <v>7</v>
      </c>
      <c r="B106" s="428" t="s">
        <v>1175</v>
      </c>
      <c r="C106" s="312">
        <v>1</v>
      </c>
      <c r="D106" s="312">
        <v>1</v>
      </c>
      <c r="E106" s="312">
        <v>100</v>
      </c>
      <c r="F106" s="312" t="s">
        <v>292</v>
      </c>
      <c r="G106" s="312">
        <v>4.5</v>
      </c>
      <c r="H106" s="312" t="s">
        <v>292</v>
      </c>
      <c r="I106" s="312">
        <v>0.65</v>
      </c>
      <c r="J106" s="312">
        <f t="shared" si="3"/>
        <v>5.15</v>
      </c>
      <c r="K106" s="292">
        <v>3</v>
      </c>
      <c r="L106" s="423"/>
      <c r="M106" s="424" t="s">
        <v>623</v>
      </c>
      <c r="N106" s="424"/>
      <c r="O106" s="354"/>
    </row>
    <row r="107" spans="1:12" s="108" customFormat="1" ht="21.75" customHeight="1">
      <c r="A107" s="291"/>
      <c r="B107" s="429" t="s">
        <v>102</v>
      </c>
      <c r="C107" s="263">
        <v>3</v>
      </c>
      <c r="D107" s="117">
        <f aca="true" t="shared" si="4" ref="D107:K107">SUM(D100:D106)</f>
        <v>142</v>
      </c>
      <c r="E107" s="117">
        <f t="shared" si="4"/>
        <v>6408</v>
      </c>
      <c r="F107" s="117">
        <f t="shared" si="4"/>
        <v>114</v>
      </c>
      <c r="G107" s="116">
        <f t="shared" si="4"/>
        <v>555.9</v>
      </c>
      <c r="H107" s="116">
        <f t="shared" si="4"/>
        <v>2187</v>
      </c>
      <c r="I107" s="116">
        <f t="shared" si="4"/>
        <v>25.65</v>
      </c>
      <c r="J107" s="116">
        <f t="shared" si="4"/>
        <v>2768.55</v>
      </c>
      <c r="K107" s="117">
        <f t="shared" si="4"/>
        <v>206</v>
      </c>
      <c r="L107" s="60"/>
    </row>
    <row r="108" spans="1:11" s="108" customFormat="1" ht="9" customHeight="1">
      <c r="A108" s="134"/>
      <c r="B108" s="149"/>
      <c r="C108" s="149"/>
      <c r="D108" s="289"/>
      <c r="E108" s="289"/>
      <c r="F108" s="289"/>
      <c r="G108" s="70"/>
      <c r="H108" s="70"/>
      <c r="I108" s="70"/>
      <c r="J108" s="60"/>
      <c r="K108" s="287"/>
    </row>
    <row r="109" spans="1:11" s="108" customFormat="1" ht="16.5" customHeight="1">
      <c r="A109" s="134"/>
      <c r="B109" s="1001" t="s">
        <v>197</v>
      </c>
      <c r="C109" s="1001"/>
      <c r="D109" s="1005"/>
      <c r="E109" s="1005"/>
      <c r="F109" s="1005"/>
      <c r="G109" s="1005"/>
      <c r="H109" s="1005"/>
      <c r="I109" s="1005"/>
      <c r="J109" s="1005"/>
      <c r="K109" s="287"/>
    </row>
    <row r="110" spans="1:11" s="108" customFormat="1" ht="8.25" customHeight="1">
      <c r="A110" s="135"/>
      <c r="B110" s="60"/>
      <c r="C110" s="60"/>
      <c r="D110" s="60"/>
      <c r="E110" s="60"/>
      <c r="F110" s="60"/>
      <c r="G110" s="60"/>
      <c r="H110" s="60"/>
      <c r="I110" s="60"/>
      <c r="J110" s="60"/>
      <c r="K110" s="287"/>
    </row>
    <row r="111" spans="1:15" s="108" customFormat="1" ht="93.75" customHeight="1">
      <c r="A111" s="111">
        <v>1</v>
      </c>
      <c r="B111" s="332" t="s">
        <v>1111</v>
      </c>
      <c r="C111" s="239" t="s">
        <v>292</v>
      </c>
      <c r="D111" s="239">
        <v>9</v>
      </c>
      <c r="E111" s="239">
        <v>27</v>
      </c>
      <c r="F111" s="239" t="s">
        <v>292</v>
      </c>
      <c r="G111" s="239">
        <v>2</v>
      </c>
      <c r="H111" s="334" t="s">
        <v>292</v>
      </c>
      <c r="I111" s="334">
        <v>8</v>
      </c>
      <c r="J111" s="239">
        <v>10</v>
      </c>
      <c r="K111" s="239">
        <v>11</v>
      </c>
      <c r="L111" s="430"/>
      <c r="M111" s="290" t="s">
        <v>1114</v>
      </c>
      <c r="N111" s="257"/>
      <c r="O111" s="290" t="s">
        <v>312</v>
      </c>
    </row>
    <row r="112" spans="1:15" s="108" customFormat="1" ht="21.75" customHeight="1">
      <c r="A112" s="397">
        <v>2</v>
      </c>
      <c r="B112" s="431" t="s">
        <v>1112</v>
      </c>
      <c r="C112" s="430" t="s">
        <v>292</v>
      </c>
      <c r="D112" s="239" t="s">
        <v>292</v>
      </c>
      <c r="E112" s="308" t="s">
        <v>292</v>
      </c>
      <c r="F112" s="372">
        <v>14.37</v>
      </c>
      <c r="G112" s="308" t="s">
        <v>292</v>
      </c>
      <c r="H112" s="432">
        <v>14.37</v>
      </c>
      <c r="I112" s="239" t="s">
        <v>292</v>
      </c>
      <c r="J112" s="312">
        <v>14.37</v>
      </c>
      <c r="K112" s="312">
        <v>1</v>
      </c>
      <c r="L112" s="433"/>
      <c r="M112" s="374" t="s">
        <v>1113</v>
      </c>
      <c r="N112" s="434"/>
      <c r="O112" s="434"/>
    </row>
    <row r="113" spans="1:11" s="108" customFormat="1" ht="21.75" customHeight="1">
      <c r="A113" s="136"/>
      <c r="B113" s="138" t="s">
        <v>102</v>
      </c>
      <c r="C113" s="117" t="s">
        <v>292</v>
      </c>
      <c r="D113" s="435">
        <f aca="true" t="shared" si="5" ref="D113:K113">SUM(D111:D112)</f>
        <v>9</v>
      </c>
      <c r="E113" s="117">
        <f t="shared" si="5"/>
        <v>27</v>
      </c>
      <c r="F113" s="117">
        <f t="shared" si="5"/>
        <v>14.37</v>
      </c>
      <c r="G113" s="436">
        <f t="shared" si="5"/>
        <v>2</v>
      </c>
      <c r="H113" s="436">
        <f t="shared" si="5"/>
        <v>14.37</v>
      </c>
      <c r="I113" s="436">
        <f t="shared" si="5"/>
        <v>8</v>
      </c>
      <c r="J113" s="437">
        <f t="shared" si="5"/>
        <v>24.369999999999997</v>
      </c>
      <c r="K113" s="117">
        <f t="shared" si="5"/>
        <v>12</v>
      </c>
    </row>
    <row r="114" spans="1:11" s="108" customFormat="1" ht="13.5" customHeight="1">
      <c r="A114" s="134"/>
      <c r="B114" s="149"/>
      <c r="C114" s="149"/>
      <c r="D114" s="289"/>
      <c r="E114" s="289"/>
      <c r="F114" s="289"/>
      <c r="G114" s="70"/>
      <c r="H114" s="70"/>
      <c r="I114" s="70"/>
      <c r="J114" s="70"/>
      <c r="K114" s="287"/>
    </row>
    <row r="115" spans="1:11" s="108" customFormat="1" ht="16.5" customHeight="1">
      <c r="A115" s="1020" t="s">
        <v>198</v>
      </c>
      <c r="B115" s="1021"/>
      <c r="C115" s="1021"/>
      <c r="D115" s="1021"/>
      <c r="E115" s="1021"/>
      <c r="F115" s="1021"/>
      <c r="G115" s="1021"/>
      <c r="H115" s="1021"/>
      <c r="I115" s="1021"/>
      <c r="J115" s="1021"/>
      <c r="K115" s="1022"/>
    </row>
    <row r="116" spans="1:11" s="108" customFormat="1" ht="7.5" customHeight="1">
      <c r="A116" s="134"/>
      <c r="B116" s="149"/>
      <c r="C116" s="149"/>
      <c r="D116" s="289"/>
      <c r="E116" s="289"/>
      <c r="F116" s="289"/>
      <c r="G116" s="70"/>
      <c r="H116" s="70"/>
      <c r="I116" s="70"/>
      <c r="J116" s="70"/>
      <c r="K116" s="287"/>
    </row>
    <row r="117" spans="1:15" s="108" customFormat="1" ht="31.5" customHeight="1">
      <c r="A117" s="430">
        <v>1</v>
      </c>
      <c r="B117" s="414" t="s">
        <v>713</v>
      </c>
      <c r="C117" s="239" t="s">
        <v>292</v>
      </c>
      <c r="D117" s="239">
        <v>1</v>
      </c>
      <c r="E117" s="239" t="s">
        <v>292</v>
      </c>
      <c r="F117" s="239" t="s">
        <v>292</v>
      </c>
      <c r="G117" s="239" t="s">
        <v>292</v>
      </c>
      <c r="H117" s="239" t="s">
        <v>292</v>
      </c>
      <c r="I117" s="239">
        <v>4.5</v>
      </c>
      <c r="J117" s="239">
        <v>4.5</v>
      </c>
      <c r="K117" s="239">
        <v>1</v>
      </c>
      <c r="L117" s="438" t="s">
        <v>710</v>
      </c>
      <c r="M117" s="439"/>
      <c r="N117" s="440"/>
      <c r="O117" s="441"/>
    </row>
    <row r="118" spans="1:15" s="108" customFormat="1" ht="62.25" customHeight="1">
      <c r="A118" s="430">
        <v>2</v>
      </c>
      <c r="B118" s="414" t="s">
        <v>714</v>
      </c>
      <c r="C118" s="239" t="s">
        <v>292</v>
      </c>
      <c r="D118" s="239">
        <v>17</v>
      </c>
      <c r="E118" s="239" t="s">
        <v>292</v>
      </c>
      <c r="F118" s="239" t="s">
        <v>292</v>
      </c>
      <c r="G118" s="239" t="s">
        <v>292</v>
      </c>
      <c r="H118" s="239" t="s">
        <v>292</v>
      </c>
      <c r="I118" s="334">
        <v>50.1</v>
      </c>
      <c r="J118" s="334">
        <v>50.1</v>
      </c>
      <c r="K118" s="239">
        <v>12</v>
      </c>
      <c r="L118" s="438" t="s">
        <v>711</v>
      </c>
      <c r="M118" s="439"/>
      <c r="N118" s="440"/>
      <c r="O118" s="441"/>
    </row>
    <row r="119" spans="1:15" s="108" customFormat="1" ht="45.75" customHeight="1">
      <c r="A119" s="430">
        <v>3</v>
      </c>
      <c r="B119" s="414" t="s">
        <v>715</v>
      </c>
      <c r="C119" s="239" t="s">
        <v>292</v>
      </c>
      <c r="D119" s="239">
        <v>5</v>
      </c>
      <c r="E119" s="239" t="s">
        <v>292</v>
      </c>
      <c r="F119" s="239" t="s">
        <v>292</v>
      </c>
      <c r="G119" s="239" t="s">
        <v>292</v>
      </c>
      <c r="H119" s="239" t="s">
        <v>292</v>
      </c>
      <c r="I119" s="334">
        <v>63</v>
      </c>
      <c r="J119" s="334">
        <v>63</v>
      </c>
      <c r="K119" s="239">
        <v>5</v>
      </c>
      <c r="L119" s="439"/>
      <c r="M119" s="438" t="s">
        <v>712</v>
      </c>
      <c r="N119" s="438"/>
      <c r="O119" s="441"/>
    </row>
    <row r="120" spans="1:12" s="108" customFormat="1" ht="19.5" customHeight="1">
      <c r="A120" s="136"/>
      <c r="B120" s="152" t="s">
        <v>102</v>
      </c>
      <c r="C120" s="404" t="s">
        <v>292</v>
      </c>
      <c r="D120" s="142">
        <f>SUM(D117:D119)</f>
        <v>23</v>
      </c>
      <c r="E120" s="113" t="s">
        <v>292</v>
      </c>
      <c r="F120" s="113" t="s">
        <v>292</v>
      </c>
      <c r="G120" s="113" t="s">
        <v>292</v>
      </c>
      <c r="H120" s="113" t="s">
        <v>292</v>
      </c>
      <c r="I120" s="442">
        <f>SUM(I117:I119)</f>
        <v>117.6</v>
      </c>
      <c r="J120" s="442">
        <f>SUM(J117:J119)</f>
        <v>117.6</v>
      </c>
      <c r="K120" s="443">
        <f>SUM(K117:K119)</f>
        <v>18</v>
      </c>
      <c r="L120" s="60"/>
    </row>
    <row r="121" spans="1:11" s="108" customFormat="1" ht="12" customHeight="1">
      <c r="A121" s="60"/>
      <c r="B121" s="149"/>
      <c r="C121" s="149"/>
      <c r="D121" s="289"/>
      <c r="E121" s="289"/>
      <c r="F121" s="289"/>
      <c r="G121" s="70"/>
      <c r="H121" s="70"/>
      <c r="I121" s="70"/>
      <c r="J121" s="70"/>
      <c r="K121" s="153"/>
    </row>
    <row r="122" spans="1:12" s="108" customFormat="1" ht="8.25" customHeight="1">
      <c r="A122" s="143"/>
      <c r="B122" s="144"/>
      <c r="C122" s="144"/>
      <c r="D122" s="144"/>
      <c r="E122" s="144"/>
      <c r="F122" s="144"/>
      <c r="G122" s="145"/>
      <c r="H122" s="145"/>
      <c r="I122" s="145"/>
      <c r="J122" s="144"/>
      <c r="K122" s="144"/>
      <c r="L122" s="60"/>
    </row>
    <row r="123" spans="1:12" s="108" customFormat="1" ht="16.5" customHeight="1">
      <c r="A123" s="1014" t="s">
        <v>199</v>
      </c>
      <c r="B123" s="975"/>
      <c r="C123" s="975"/>
      <c r="D123" s="975"/>
      <c r="E123" s="975"/>
      <c r="F123" s="975"/>
      <c r="G123" s="975"/>
      <c r="H123" s="975"/>
      <c r="I123" s="975"/>
      <c r="J123" s="975"/>
      <c r="K123" s="153"/>
      <c r="L123" s="60"/>
    </row>
    <row r="124" spans="1:12" s="108" customFormat="1" ht="12" customHeight="1">
      <c r="A124" s="134"/>
      <c r="B124" s="60"/>
      <c r="C124" s="60"/>
      <c r="D124" s="60"/>
      <c r="E124" s="60"/>
      <c r="F124" s="60"/>
      <c r="G124" s="60"/>
      <c r="H124" s="60"/>
      <c r="I124" s="60"/>
      <c r="J124" s="60"/>
      <c r="K124" s="153"/>
      <c r="L124" s="60"/>
    </row>
    <row r="125" spans="1:15" s="108" customFormat="1" ht="44.25" customHeight="1">
      <c r="A125" s="332">
        <v>1</v>
      </c>
      <c r="B125" s="293" t="s">
        <v>127</v>
      </c>
      <c r="C125" s="308" t="s">
        <v>292</v>
      </c>
      <c r="D125" s="292">
        <v>3</v>
      </c>
      <c r="E125" s="308" t="s">
        <v>292</v>
      </c>
      <c r="F125" s="308" t="s">
        <v>292</v>
      </c>
      <c r="G125" s="308" t="s">
        <v>292</v>
      </c>
      <c r="H125" s="308" t="s">
        <v>292</v>
      </c>
      <c r="I125" s="310">
        <v>40</v>
      </c>
      <c r="J125" s="376">
        <f>SUM(G125:I125)</f>
        <v>40</v>
      </c>
      <c r="K125" s="312">
        <v>3</v>
      </c>
      <c r="L125" s="290"/>
      <c r="M125" s="424" t="s">
        <v>1213</v>
      </c>
      <c r="N125" s="255"/>
      <c r="O125" s="255"/>
    </row>
    <row r="126" spans="1:15" s="108" customFormat="1" ht="93" customHeight="1">
      <c r="A126" s="332">
        <v>2</v>
      </c>
      <c r="B126" s="292" t="s">
        <v>1212</v>
      </c>
      <c r="C126" s="308" t="s">
        <v>292</v>
      </c>
      <c r="D126" s="292">
        <v>8</v>
      </c>
      <c r="E126" s="308" t="s">
        <v>292</v>
      </c>
      <c r="F126" s="308" t="s">
        <v>292</v>
      </c>
      <c r="G126" s="308" t="s">
        <v>292</v>
      </c>
      <c r="H126" s="308" t="s">
        <v>292</v>
      </c>
      <c r="I126" s="310">
        <v>26.21</v>
      </c>
      <c r="J126" s="376">
        <f>SUM(G126:I126)</f>
        <v>26.21</v>
      </c>
      <c r="K126" s="312">
        <v>8</v>
      </c>
      <c r="L126" s="97"/>
      <c r="M126" s="424" t="s">
        <v>1214</v>
      </c>
      <c r="N126" s="255"/>
      <c r="O126" s="255"/>
    </row>
    <row r="127" spans="1:15" s="108" customFormat="1" ht="32.25" customHeight="1">
      <c r="A127" s="332">
        <v>3</v>
      </c>
      <c r="B127" s="293" t="s">
        <v>136</v>
      </c>
      <c r="C127" s="308" t="s">
        <v>292</v>
      </c>
      <c r="D127" s="292">
        <v>2</v>
      </c>
      <c r="E127" s="308" t="s">
        <v>292</v>
      </c>
      <c r="F127" s="308" t="s">
        <v>292</v>
      </c>
      <c r="G127" s="308" t="s">
        <v>292</v>
      </c>
      <c r="H127" s="308" t="s">
        <v>292</v>
      </c>
      <c r="I127" s="310">
        <v>167</v>
      </c>
      <c r="J127" s="376">
        <f>SUM(G127:I127)</f>
        <v>167</v>
      </c>
      <c r="K127" s="312">
        <v>2</v>
      </c>
      <c r="L127" s="97"/>
      <c r="M127" s="424" t="s">
        <v>1215</v>
      </c>
      <c r="N127" s="255"/>
      <c r="O127" s="255"/>
    </row>
    <row r="128" spans="1:15" s="108" customFormat="1" ht="45.75" customHeight="1">
      <c r="A128" s="332">
        <v>4</v>
      </c>
      <c r="B128" s="293" t="s">
        <v>128</v>
      </c>
      <c r="C128" s="308" t="s">
        <v>292</v>
      </c>
      <c r="D128" s="292">
        <v>2</v>
      </c>
      <c r="E128" s="308" t="s">
        <v>292</v>
      </c>
      <c r="F128" s="308" t="s">
        <v>292</v>
      </c>
      <c r="G128" s="308" t="s">
        <v>292</v>
      </c>
      <c r="H128" s="308" t="s">
        <v>292</v>
      </c>
      <c r="I128" s="310">
        <v>5.6</v>
      </c>
      <c r="J128" s="376">
        <f>SUM(G128:I128)</f>
        <v>5.6</v>
      </c>
      <c r="K128" s="312">
        <v>2</v>
      </c>
      <c r="L128" s="97"/>
      <c r="M128" s="424" t="s">
        <v>1216</v>
      </c>
      <c r="N128" s="255"/>
      <c r="O128" s="255"/>
    </row>
    <row r="129" spans="1:12" s="108" customFormat="1" ht="21.75" customHeight="1">
      <c r="A129" s="983" t="s">
        <v>139</v>
      </c>
      <c r="B129" s="983"/>
      <c r="C129" s="444" t="s">
        <v>292</v>
      </c>
      <c r="D129" s="445">
        <f>SUM(D125:D128)</f>
        <v>15</v>
      </c>
      <c r="E129" s="446" t="s">
        <v>292</v>
      </c>
      <c r="F129" s="446" t="s">
        <v>292</v>
      </c>
      <c r="G129" s="446" t="s">
        <v>292</v>
      </c>
      <c r="H129" s="446" t="s">
        <v>292</v>
      </c>
      <c r="I129" s="447">
        <f>SUM(I125:I128)</f>
        <v>238.81</v>
      </c>
      <c r="J129" s="210">
        <f>SUM(J125:J128)</f>
        <v>238.81</v>
      </c>
      <c r="K129" s="186">
        <f>SUM(K125:K128)</f>
        <v>15</v>
      </c>
      <c r="L129" s="148"/>
    </row>
    <row r="130" spans="1:11" s="108" customFormat="1" ht="6.75" customHeight="1">
      <c r="A130" s="130"/>
      <c r="B130" s="155"/>
      <c r="C130" s="155"/>
      <c r="D130" s="155"/>
      <c r="E130" s="155"/>
      <c r="F130" s="155"/>
      <c r="G130" s="156"/>
      <c r="H130" s="156"/>
      <c r="I130" s="156"/>
      <c r="J130" s="155"/>
      <c r="K130" s="153"/>
    </row>
    <row r="131" spans="1:11" s="108" customFormat="1" ht="16.5" customHeight="1">
      <c r="A131" s="134"/>
      <c r="B131" s="1001" t="s">
        <v>200</v>
      </c>
      <c r="C131" s="1001"/>
      <c r="D131" s="1005"/>
      <c r="E131" s="1005"/>
      <c r="F131" s="1005"/>
      <c r="G131" s="1005"/>
      <c r="H131" s="1005"/>
      <c r="I131" s="1005"/>
      <c r="J131" s="1005"/>
      <c r="K131" s="153"/>
    </row>
    <row r="132" spans="1:11" s="108" customFormat="1" ht="6.75" customHeight="1">
      <c r="A132" s="134"/>
      <c r="B132" s="149"/>
      <c r="C132" s="149"/>
      <c r="D132" s="289"/>
      <c r="E132" s="289"/>
      <c r="F132" s="289"/>
      <c r="G132" s="289"/>
      <c r="H132" s="289"/>
      <c r="I132" s="289"/>
      <c r="J132" s="60"/>
      <c r="K132" s="153"/>
    </row>
    <row r="133" spans="1:15" s="390" customFormat="1" ht="47.25" customHeight="1">
      <c r="A133" s="239">
        <v>1</v>
      </c>
      <c r="B133" s="96" t="s">
        <v>725</v>
      </c>
      <c r="C133" s="332" t="s">
        <v>292</v>
      </c>
      <c r="D133" s="332">
        <v>8</v>
      </c>
      <c r="E133" s="332" t="s">
        <v>292</v>
      </c>
      <c r="F133" s="332" t="s">
        <v>292</v>
      </c>
      <c r="G133" s="332" t="s">
        <v>292</v>
      </c>
      <c r="H133" s="332" t="s">
        <v>292</v>
      </c>
      <c r="I133" s="385">
        <v>22.7</v>
      </c>
      <c r="J133" s="448">
        <f>SUM(G133:I133)</f>
        <v>22.7</v>
      </c>
      <c r="K133" s="239">
        <v>8</v>
      </c>
      <c r="L133" s="332"/>
      <c r="M133" s="290" t="s">
        <v>728</v>
      </c>
      <c r="N133" s="449"/>
      <c r="O133" s="450"/>
    </row>
    <row r="134" spans="1:15" s="390" customFormat="1" ht="91.5" customHeight="1">
      <c r="A134" s="239">
        <v>2</v>
      </c>
      <c r="B134" s="332" t="s">
        <v>726</v>
      </c>
      <c r="C134" s="381" t="s">
        <v>292</v>
      </c>
      <c r="D134" s="381">
        <v>7</v>
      </c>
      <c r="E134" s="381">
        <v>2840</v>
      </c>
      <c r="F134" s="381" t="s">
        <v>292</v>
      </c>
      <c r="G134" s="385">
        <v>49.5</v>
      </c>
      <c r="H134" s="381" t="s">
        <v>292</v>
      </c>
      <c r="I134" s="385">
        <v>12</v>
      </c>
      <c r="J134" s="448">
        <f>SUM(G134:I134)</f>
        <v>61.5</v>
      </c>
      <c r="K134" s="239">
        <v>7</v>
      </c>
      <c r="L134" s="332"/>
      <c r="M134" s="290" t="s">
        <v>729</v>
      </c>
      <c r="N134" s="449"/>
      <c r="O134" s="450"/>
    </row>
    <row r="135" spans="1:15" s="390" customFormat="1" ht="120.75" customHeight="1">
      <c r="A135" s="239">
        <v>3</v>
      </c>
      <c r="B135" s="332" t="s">
        <v>727</v>
      </c>
      <c r="C135" s="381" t="s">
        <v>292</v>
      </c>
      <c r="D135" s="239">
        <v>7</v>
      </c>
      <c r="E135" s="239">
        <v>718</v>
      </c>
      <c r="F135" s="381" t="s">
        <v>292</v>
      </c>
      <c r="G135" s="388">
        <v>94.68</v>
      </c>
      <c r="H135" s="381" t="s">
        <v>292</v>
      </c>
      <c r="I135" s="385">
        <v>19.8</v>
      </c>
      <c r="J135" s="448">
        <f>SUM(G135:I135)</f>
        <v>114.48</v>
      </c>
      <c r="K135" s="239">
        <v>7</v>
      </c>
      <c r="L135" s="451" t="s">
        <v>724</v>
      </c>
      <c r="M135" s="290" t="s">
        <v>730</v>
      </c>
      <c r="N135" s="449"/>
      <c r="O135" s="450"/>
    </row>
    <row r="136" spans="1:12" s="108" customFormat="1" ht="19.5" customHeight="1">
      <c r="A136" s="128"/>
      <c r="B136" s="152" t="s">
        <v>102</v>
      </c>
      <c r="C136" s="419" t="s">
        <v>292</v>
      </c>
      <c r="D136" s="259">
        <f>SUM(D133:D135)</f>
        <v>22</v>
      </c>
      <c r="E136" s="186">
        <f>SUM(E133:E135)</f>
        <v>3558</v>
      </c>
      <c r="F136" s="452" t="s">
        <v>292</v>
      </c>
      <c r="G136" s="210">
        <f>SUM(G133:G135)</f>
        <v>144.18</v>
      </c>
      <c r="H136" s="452" t="s">
        <v>292</v>
      </c>
      <c r="I136" s="210">
        <f>SUM(I133:I135)</f>
        <v>54.5</v>
      </c>
      <c r="J136" s="210">
        <f>SUM(J133:J135)</f>
        <v>198.68</v>
      </c>
      <c r="K136" s="117">
        <f>SUM(K133:K135)</f>
        <v>22</v>
      </c>
      <c r="L136" s="453"/>
    </row>
    <row r="137" spans="1:12" s="108" customFormat="1" ht="9" customHeight="1">
      <c r="A137" s="134"/>
      <c r="B137" s="60"/>
      <c r="C137" s="60"/>
      <c r="D137" s="60"/>
      <c r="E137" s="60"/>
      <c r="F137" s="60"/>
      <c r="G137" s="60"/>
      <c r="H137" s="60"/>
      <c r="I137" s="60"/>
      <c r="J137" s="60"/>
      <c r="K137" s="153"/>
      <c r="L137" s="60"/>
    </row>
    <row r="138" spans="1:12" s="108" customFormat="1" ht="16.5" customHeight="1">
      <c r="A138" s="134"/>
      <c r="B138" s="1001" t="s">
        <v>201</v>
      </c>
      <c r="C138" s="1001"/>
      <c r="D138" s="1005"/>
      <c r="E138" s="1005"/>
      <c r="F138" s="1005"/>
      <c r="G138" s="1005"/>
      <c r="H138" s="1005"/>
      <c r="I138" s="1005"/>
      <c r="J138" s="1005"/>
      <c r="K138" s="153"/>
      <c r="L138" s="60"/>
    </row>
    <row r="139" spans="1:12" s="108" customFormat="1" ht="10.5" customHeight="1">
      <c r="A139" s="134"/>
      <c r="B139" s="60"/>
      <c r="C139" s="60"/>
      <c r="D139" s="60"/>
      <c r="E139" s="60"/>
      <c r="F139" s="60"/>
      <c r="G139" s="60"/>
      <c r="H139" s="60"/>
      <c r="I139" s="60"/>
      <c r="J139" s="60"/>
      <c r="K139" s="153"/>
      <c r="L139" s="60"/>
    </row>
    <row r="140" spans="1:15" s="108" customFormat="1" ht="74.25" customHeight="1">
      <c r="A140" s="332">
        <v>1</v>
      </c>
      <c r="B140" s="414" t="s">
        <v>863</v>
      </c>
      <c r="C140" s="332" t="s">
        <v>292</v>
      </c>
      <c r="D140" s="332">
        <v>19</v>
      </c>
      <c r="E140" s="332">
        <v>130</v>
      </c>
      <c r="F140" s="332">
        <v>9</v>
      </c>
      <c r="G140" s="332">
        <v>2.5</v>
      </c>
      <c r="H140" s="332">
        <v>31</v>
      </c>
      <c r="I140" s="332" t="s">
        <v>292</v>
      </c>
      <c r="J140" s="332">
        <v>33.5</v>
      </c>
      <c r="K140" s="986">
        <v>1</v>
      </c>
      <c r="L140" s="290"/>
      <c r="M140" s="455" t="s">
        <v>868</v>
      </c>
      <c r="N140" s="290"/>
      <c r="O140" s="290"/>
    </row>
    <row r="141" spans="1:15" s="108" customFormat="1" ht="76.5" customHeight="1">
      <c r="A141" s="332">
        <v>2</v>
      </c>
      <c r="B141" s="414" t="s">
        <v>864</v>
      </c>
      <c r="C141" s="332">
        <v>1</v>
      </c>
      <c r="D141" s="332">
        <v>31</v>
      </c>
      <c r="E141" s="332">
        <v>1001</v>
      </c>
      <c r="F141" s="332">
        <v>25</v>
      </c>
      <c r="G141" s="332">
        <v>57.1</v>
      </c>
      <c r="H141" s="332">
        <v>120</v>
      </c>
      <c r="I141" s="332">
        <v>130</v>
      </c>
      <c r="J141" s="332">
        <v>307.1</v>
      </c>
      <c r="K141" s="986"/>
      <c r="L141" s="290"/>
      <c r="M141" s="290" t="s">
        <v>869</v>
      </c>
      <c r="N141" s="290"/>
      <c r="O141" s="290"/>
    </row>
    <row r="142" spans="1:15" s="108" customFormat="1" ht="76.5" customHeight="1">
      <c r="A142" s="332">
        <v>3</v>
      </c>
      <c r="B142" s="414" t="s">
        <v>861</v>
      </c>
      <c r="C142" s="332" t="s">
        <v>292</v>
      </c>
      <c r="D142" s="332">
        <v>15</v>
      </c>
      <c r="E142" s="332">
        <v>245</v>
      </c>
      <c r="F142" s="332">
        <v>19</v>
      </c>
      <c r="G142" s="332">
        <v>3.4</v>
      </c>
      <c r="H142" s="332">
        <v>24.38</v>
      </c>
      <c r="I142" s="332">
        <v>5.42</v>
      </c>
      <c r="J142" s="332">
        <v>33.2</v>
      </c>
      <c r="K142" s="986"/>
      <c r="L142" s="290"/>
      <c r="M142" s="290" t="s">
        <v>870</v>
      </c>
      <c r="N142" s="290"/>
      <c r="O142" s="290"/>
    </row>
    <row r="143" spans="1:15" s="108" customFormat="1" ht="74.25" customHeight="1">
      <c r="A143" s="332">
        <v>4</v>
      </c>
      <c r="B143" s="414" t="s">
        <v>865</v>
      </c>
      <c r="C143" s="332">
        <v>1</v>
      </c>
      <c r="D143" s="332">
        <v>56</v>
      </c>
      <c r="E143" s="332">
        <v>1384</v>
      </c>
      <c r="F143" s="332">
        <v>26</v>
      </c>
      <c r="G143" s="332">
        <v>5.2</v>
      </c>
      <c r="H143" s="332">
        <v>33</v>
      </c>
      <c r="I143" s="332" t="s">
        <v>292</v>
      </c>
      <c r="J143" s="332">
        <v>38.2</v>
      </c>
      <c r="K143" s="986"/>
      <c r="L143" s="290"/>
      <c r="M143" s="290" t="s">
        <v>870</v>
      </c>
      <c r="N143" s="290"/>
      <c r="O143" s="290"/>
    </row>
    <row r="144" spans="1:15" s="108" customFormat="1" ht="90.75" customHeight="1">
      <c r="A144" s="332">
        <v>5</v>
      </c>
      <c r="B144" s="414" t="s">
        <v>866</v>
      </c>
      <c r="C144" s="332">
        <v>2</v>
      </c>
      <c r="D144" s="332">
        <v>117</v>
      </c>
      <c r="E144" s="332">
        <v>6736</v>
      </c>
      <c r="F144" s="332">
        <v>58</v>
      </c>
      <c r="G144" s="332">
        <v>1319.3</v>
      </c>
      <c r="H144" s="332">
        <v>241.5</v>
      </c>
      <c r="I144" s="332">
        <v>420</v>
      </c>
      <c r="J144" s="332">
        <v>1980.8</v>
      </c>
      <c r="K144" s="986"/>
      <c r="L144" s="290"/>
      <c r="M144" s="290" t="s">
        <v>869</v>
      </c>
      <c r="N144" s="290"/>
      <c r="O144" s="290"/>
    </row>
    <row r="145" spans="1:15" s="108" customFormat="1" ht="48.75" customHeight="1">
      <c r="A145" s="332">
        <v>6</v>
      </c>
      <c r="B145" s="414" t="s">
        <v>867</v>
      </c>
      <c r="C145" s="332">
        <v>1</v>
      </c>
      <c r="D145" s="332">
        <v>164</v>
      </c>
      <c r="E145" s="332">
        <v>195</v>
      </c>
      <c r="F145" s="332">
        <v>46</v>
      </c>
      <c r="G145" s="332">
        <v>3.6</v>
      </c>
      <c r="H145" s="332">
        <v>6.4</v>
      </c>
      <c r="I145" s="332">
        <v>10</v>
      </c>
      <c r="J145" s="332">
        <v>20</v>
      </c>
      <c r="K145" s="986"/>
      <c r="L145" s="290"/>
      <c r="M145" s="290" t="s">
        <v>870</v>
      </c>
      <c r="N145" s="290"/>
      <c r="O145" s="290"/>
    </row>
    <row r="146" spans="1:15" s="108" customFormat="1" ht="48.75" customHeight="1">
      <c r="A146" s="332">
        <v>7</v>
      </c>
      <c r="B146" s="414" t="s">
        <v>862</v>
      </c>
      <c r="C146" s="332" t="s">
        <v>292</v>
      </c>
      <c r="D146" s="332">
        <v>52</v>
      </c>
      <c r="E146" s="332">
        <v>230</v>
      </c>
      <c r="F146" s="332">
        <v>5</v>
      </c>
      <c r="G146" s="332">
        <v>4.5</v>
      </c>
      <c r="H146" s="332">
        <v>9</v>
      </c>
      <c r="I146" s="332">
        <v>3.2</v>
      </c>
      <c r="J146" s="332">
        <v>16.7</v>
      </c>
      <c r="K146" s="986"/>
      <c r="L146" s="290"/>
      <c r="M146" s="290" t="s">
        <v>870</v>
      </c>
      <c r="N146" s="290"/>
      <c r="O146" s="290"/>
    </row>
    <row r="147" spans="1:12" s="108" customFormat="1" ht="23.25" customHeight="1">
      <c r="A147" s="985" t="s">
        <v>139</v>
      </c>
      <c r="B147" s="985"/>
      <c r="C147" s="113">
        <v>5</v>
      </c>
      <c r="D147" s="113">
        <f aca="true" t="shared" si="6" ref="D147:K147">SUM(D140:D146)</f>
        <v>454</v>
      </c>
      <c r="E147" s="113">
        <f t="shared" si="6"/>
        <v>9921</v>
      </c>
      <c r="F147" s="113">
        <f t="shared" si="6"/>
        <v>188</v>
      </c>
      <c r="G147" s="115">
        <f t="shared" si="6"/>
        <v>1395.6</v>
      </c>
      <c r="H147" s="115">
        <f t="shared" si="6"/>
        <v>465.28</v>
      </c>
      <c r="I147" s="456">
        <f t="shared" si="6"/>
        <v>568.62</v>
      </c>
      <c r="J147" s="120">
        <f t="shared" si="6"/>
        <v>2429.5</v>
      </c>
      <c r="K147" s="117">
        <f t="shared" si="6"/>
        <v>1</v>
      </c>
      <c r="L147" s="60"/>
    </row>
    <row r="148" spans="1:11" s="108" customFormat="1" ht="9.75" customHeight="1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153"/>
    </row>
    <row r="149" spans="1:12" s="108" customFormat="1" ht="10.5" customHeight="1">
      <c r="A149" s="143"/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60"/>
    </row>
    <row r="150" spans="1:12" s="108" customFormat="1" ht="16.5" customHeight="1">
      <c r="A150" s="134"/>
      <c r="B150" s="1001" t="s">
        <v>202</v>
      </c>
      <c r="C150" s="1001"/>
      <c r="D150" s="1005"/>
      <c r="E150" s="1005"/>
      <c r="F150" s="1005"/>
      <c r="G150" s="1005"/>
      <c r="H150" s="1005"/>
      <c r="I150" s="1005"/>
      <c r="J150" s="1005"/>
      <c r="K150" s="153"/>
      <c r="L150" s="60"/>
    </row>
    <row r="151" spans="1:12" s="108" customFormat="1" ht="9.75" customHeight="1">
      <c r="A151" s="135"/>
      <c r="B151" s="60"/>
      <c r="C151" s="60"/>
      <c r="D151" s="60"/>
      <c r="E151" s="60"/>
      <c r="F151" s="60"/>
      <c r="G151" s="60"/>
      <c r="H151" s="60"/>
      <c r="I151" s="60"/>
      <c r="J151" s="60"/>
      <c r="K151" s="153"/>
      <c r="L151" s="60"/>
    </row>
    <row r="152" spans="1:15" s="108" customFormat="1" ht="46.5" customHeight="1">
      <c r="A152" s="457">
        <v>1</v>
      </c>
      <c r="B152" s="332" t="s">
        <v>937</v>
      </c>
      <c r="C152" s="381" t="s">
        <v>292</v>
      </c>
      <c r="D152" s="332">
        <v>56</v>
      </c>
      <c r="E152" s="332">
        <v>3846</v>
      </c>
      <c r="F152" s="239">
        <v>12</v>
      </c>
      <c r="G152" s="332">
        <v>393.4</v>
      </c>
      <c r="H152" s="239">
        <v>227.6</v>
      </c>
      <c r="I152" s="335">
        <v>108</v>
      </c>
      <c r="J152" s="334">
        <v>729</v>
      </c>
      <c r="K152" s="239">
        <v>14</v>
      </c>
      <c r="L152" s="290" t="s">
        <v>941</v>
      </c>
      <c r="M152" s="290"/>
      <c r="N152" s="332"/>
      <c r="O152" s="409"/>
    </row>
    <row r="153" spans="1:15" s="108" customFormat="1" ht="18" customHeight="1">
      <c r="A153" s="457">
        <v>2</v>
      </c>
      <c r="B153" s="458" t="s">
        <v>936</v>
      </c>
      <c r="C153" s="459" t="s">
        <v>292</v>
      </c>
      <c r="D153" s="459" t="s">
        <v>292</v>
      </c>
      <c r="E153" s="459" t="s">
        <v>292</v>
      </c>
      <c r="F153" s="459" t="s">
        <v>292</v>
      </c>
      <c r="G153" s="381" t="s">
        <v>292</v>
      </c>
      <c r="H153" s="459" t="s">
        <v>292</v>
      </c>
      <c r="I153" s="335">
        <v>22.5</v>
      </c>
      <c r="J153" s="460">
        <f>SUM(G153:I153)</f>
        <v>22.5</v>
      </c>
      <c r="K153" s="239">
        <v>1</v>
      </c>
      <c r="L153" s="290" t="s">
        <v>942</v>
      </c>
      <c r="M153" s="461"/>
      <c r="N153" s="332"/>
      <c r="O153" s="409"/>
    </row>
    <row r="154" spans="1:15" s="108" customFormat="1" ht="75.75" customHeight="1">
      <c r="A154" s="457">
        <v>3</v>
      </c>
      <c r="B154" s="332" t="s">
        <v>938</v>
      </c>
      <c r="C154" s="381">
        <v>1</v>
      </c>
      <c r="D154" s="239">
        <v>51</v>
      </c>
      <c r="E154" s="239">
        <v>1090</v>
      </c>
      <c r="F154" s="239">
        <v>29</v>
      </c>
      <c r="G154" s="388">
        <v>104</v>
      </c>
      <c r="H154" s="388">
        <v>294</v>
      </c>
      <c r="I154" s="335">
        <v>57.3</v>
      </c>
      <c r="J154" s="460">
        <v>455.3</v>
      </c>
      <c r="K154" s="239">
        <v>23</v>
      </c>
      <c r="L154" s="290" t="s">
        <v>943</v>
      </c>
      <c r="M154" s="290" t="s">
        <v>944</v>
      </c>
      <c r="N154" s="332"/>
      <c r="O154" s="409"/>
    </row>
    <row r="155" spans="1:15" s="108" customFormat="1" ht="45.75" customHeight="1">
      <c r="A155" s="176">
        <v>4</v>
      </c>
      <c r="B155" s="332" t="s">
        <v>939</v>
      </c>
      <c r="C155" s="459" t="s">
        <v>292</v>
      </c>
      <c r="D155" s="239">
        <v>2</v>
      </c>
      <c r="E155" s="334">
        <v>1</v>
      </c>
      <c r="F155" s="381" t="s">
        <v>292</v>
      </c>
      <c r="G155" s="332">
        <v>0.018</v>
      </c>
      <c r="H155" s="332" t="s">
        <v>292</v>
      </c>
      <c r="I155" s="335">
        <v>869.682</v>
      </c>
      <c r="J155" s="335">
        <v>869.7</v>
      </c>
      <c r="K155" s="239">
        <v>3</v>
      </c>
      <c r="L155" s="290" t="s">
        <v>945</v>
      </c>
      <c r="M155" s="290"/>
      <c r="N155" s="290"/>
      <c r="O155" s="409"/>
    </row>
    <row r="156" spans="1:15" s="108" customFormat="1" ht="61.5" customHeight="1">
      <c r="A156" s="462">
        <v>5</v>
      </c>
      <c r="B156" s="332" t="s">
        <v>940</v>
      </c>
      <c r="C156" s="381">
        <v>1</v>
      </c>
      <c r="D156" s="381">
        <v>39</v>
      </c>
      <c r="E156" s="381">
        <v>2454</v>
      </c>
      <c r="F156" s="239">
        <v>9</v>
      </c>
      <c r="G156" s="385">
        <v>103.426</v>
      </c>
      <c r="H156" s="388">
        <v>83.47</v>
      </c>
      <c r="I156" s="335">
        <v>122.1</v>
      </c>
      <c r="J156" s="460">
        <f>SUM(G156:I156)</f>
        <v>308.996</v>
      </c>
      <c r="K156" s="239">
        <v>24</v>
      </c>
      <c r="L156" s="290" t="s">
        <v>946</v>
      </c>
      <c r="M156" s="290"/>
      <c r="N156" s="290"/>
      <c r="O156" s="290"/>
    </row>
    <row r="157" spans="1:12" s="108" customFormat="1" ht="21.75" customHeight="1">
      <c r="A157" s="985" t="s">
        <v>139</v>
      </c>
      <c r="B157" s="985"/>
      <c r="C157" s="113">
        <v>2</v>
      </c>
      <c r="D157" s="117">
        <f aca="true" t="shared" si="7" ref="D157:K157">SUM(D152:D156)</f>
        <v>148</v>
      </c>
      <c r="E157" s="117">
        <f t="shared" si="7"/>
        <v>7391</v>
      </c>
      <c r="F157" s="117">
        <f t="shared" si="7"/>
        <v>50</v>
      </c>
      <c r="G157" s="117">
        <f t="shared" si="7"/>
        <v>600.8439999999999</v>
      </c>
      <c r="H157" s="117">
        <f t="shared" si="7"/>
        <v>605.07</v>
      </c>
      <c r="I157" s="117">
        <f t="shared" si="7"/>
        <v>1179.5819999999999</v>
      </c>
      <c r="J157" s="117">
        <f t="shared" si="7"/>
        <v>2385.496</v>
      </c>
      <c r="K157" s="117">
        <f t="shared" si="7"/>
        <v>65</v>
      </c>
      <c r="L157" s="60"/>
    </row>
    <row r="158" spans="1:11" s="108" customFormat="1" ht="15.75" customHeight="1">
      <c r="A158" s="134"/>
      <c r="B158" s="149"/>
      <c r="C158" s="149"/>
      <c r="D158" s="289"/>
      <c r="E158" s="289"/>
      <c r="F158" s="289"/>
      <c r="G158" s="289"/>
      <c r="H158" s="289"/>
      <c r="I158" s="289"/>
      <c r="J158" s="60"/>
      <c r="K158" s="153"/>
    </row>
    <row r="159" spans="1:11" s="108" customFormat="1" ht="16.5" customHeight="1">
      <c r="A159" s="134"/>
      <c r="B159" s="1001" t="s">
        <v>203</v>
      </c>
      <c r="C159" s="1001"/>
      <c r="D159" s="1005"/>
      <c r="E159" s="1005"/>
      <c r="F159" s="1005"/>
      <c r="G159" s="1005"/>
      <c r="H159" s="1005"/>
      <c r="I159" s="1005"/>
      <c r="J159" s="1005"/>
      <c r="K159" s="153"/>
    </row>
    <row r="160" spans="1:11" s="108" customFormat="1" ht="9.75" customHeight="1">
      <c r="A160" s="134"/>
      <c r="B160" s="149"/>
      <c r="C160" s="149"/>
      <c r="D160" s="289"/>
      <c r="E160" s="289"/>
      <c r="F160" s="289"/>
      <c r="G160" s="289"/>
      <c r="H160" s="289"/>
      <c r="I160" s="289"/>
      <c r="J160" s="60"/>
      <c r="K160" s="153"/>
    </row>
    <row r="161" spans="1:15" s="108" customFormat="1" ht="46.5" customHeight="1">
      <c r="A161" s="239">
        <v>1</v>
      </c>
      <c r="B161" s="463" t="s">
        <v>759</v>
      </c>
      <c r="C161" s="381" t="s">
        <v>292</v>
      </c>
      <c r="D161" s="332">
        <v>4</v>
      </c>
      <c r="E161" s="381" t="s">
        <v>292</v>
      </c>
      <c r="F161" s="239">
        <v>5</v>
      </c>
      <c r="G161" s="332">
        <v>5</v>
      </c>
      <c r="H161" s="239">
        <v>91.5</v>
      </c>
      <c r="I161" s="332" t="s">
        <v>292</v>
      </c>
      <c r="J161" s="239">
        <v>96.5</v>
      </c>
      <c r="K161" s="239">
        <v>4</v>
      </c>
      <c r="L161" s="290"/>
      <c r="M161" s="290" t="s">
        <v>762</v>
      </c>
      <c r="N161" s="290"/>
      <c r="O161" s="290" t="s">
        <v>764</v>
      </c>
    </row>
    <row r="162" spans="1:15" s="108" customFormat="1" ht="256.5" customHeight="1">
      <c r="A162" s="239">
        <v>2</v>
      </c>
      <c r="B162" s="332" t="s">
        <v>760</v>
      </c>
      <c r="C162" s="381">
        <v>1</v>
      </c>
      <c r="D162" s="381">
        <v>25</v>
      </c>
      <c r="E162" s="381" t="s">
        <v>292</v>
      </c>
      <c r="F162" s="381" t="s">
        <v>292</v>
      </c>
      <c r="G162" s="381" t="s">
        <v>292</v>
      </c>
      <c r="H162" s="381" t="s">
        <v>292</v>
      </c>
      <c r="I162" s="464">
        <v>13571.1</v>
      </c>
      <c r="J162" s="448">
        <v>13571.1</v>
      </c>
      <c r="K162" s="239">
        <v>28</v>
      </c>
      <c r="L162" s="290"/>
      <c r="M162" s="290" t="s">
        <v>763</v>
      </c>
      <c r="N162" s="290"/>
      <c r="O162" s="257"/>
    </row>
    <row r="163" spans="1:15" s="108" customFormat="1" ht="135.75" customHeight="1">
      <c r="A163" s="239">
        <v>3</v>
      </c>
      <c r="B163" s="96" t="s">
        <v>761</v>
      </c>
      <c r="C163" s="381" t="s">
        <v>292</v>
      </c>
      <c r="D163" s="239">
        <v>6</v>
      </c>
      <c r="E163" s="239" t="s">
        <v>292</v>
      </c>
      <c r="F163" s="239" t="s">
        <v>292</v>
      </c>
      <c r="G163" s="388" t="s">
        <v>292</v>
      </c>
      <c r="H163" s="388" t="s">
        <v>292</v>
      </c>
      <c r="I163" s="381">
        <v>3650</v>
      </c>
      <c r="J163" s="448">
        <v>3650</v>
      </c>
      <c r="K163" s="239">
        <v>6</v>
      </c>
      <c r="L163" s="451" t="s">
        <v>724</v>
      </c>
      <c r="M163" s="290" t="s">
        <v>765</v>
      </c>
      <c r="N163" s="290"/>
      <c r="O163" s="257"/>
    </row>
    <row r="164" spans="1:13" s="108" customFormat="1" ht="16.5" customHeight="1">
      <c r="A164" s="128"/>
      <c r="B164" s="411" t="s">
        <v>102</v>
      </c>
      <c r="C164" s="391">
        <v>1</v>
      </c>
      <c r="D164" s="465">
        <f>SUM(D161:D163)</f>
        <v>35</v>
      </c>
      <c r="E164" s="238" t="s">
        <v>292</v>
      </c>
      <c r="F164" s="466">
        <v>5</v>
      </c>
      <c r="G164" s="467">
        <f>SUM(G161:G163)</f>
        <v>5</v>
      </c>
      <c r="H164" s="467">
        <f>SUM(H161:H163)</f>
        <v>91.5</v>
      </c>
      <c r="I164" s="467">
        <f>SUM(I161:I163)</f>
        <v>17221.1</v>
      </c>
      <c r="J164" s="467">
        <f>SUM(J161:J163)</f>
        <v>17317.6</v>
      </c>
      <c r="K164" s="146">
        <f>SUM(K161:K163)</f>
        <v>38</v>
      </c>
      <c r="L164" s="60"/>
      <c r="M164" s="60"/>
    </row>
    <row r="165" spans="1:11" s="108" customFormat="1" ht="12" customHeight="1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153"/>
    </row>
    <row r="166" spans="1:12" s="108" customFormat="1" ht="6.75" customHeight="1">
      <c r="A166" s="134"/>
      <c r="B166" s="60"/>
      <c r="C166" s="60"/>
      <c r="D166" s="60"/>
      <c r="E166" s="60"/>
      <c r="F166" s="60"/>
      <c r="G166" s="60"/>
      <c r="H166" s="60"/>
      <c r="I166" s="60"/>
      <c r="J166" s="60"/>
      <c r="K166" s="153"/>
      <c r="L166" s="60"/>
    </row>
    <row r="167" spans="1:12" s="108" customFormat="1" ht="16.5" customHeight="1">
      <c r="A167" s="134"/>
      <c r="B167" s="1001" t="s">
        <v>204</v>
      </c>
      <c r="C167" s="1001"/>
      <c r="D167" s="1001"/>
      <c r="E167" s="1001"/>
      <c r="F167" s="1001"/>
      <c r="G167" s="1001"/>
      <c r="H167" s="1001"/>
      <c r="I167" s="1001"/>
      <c r="J167" s="1001"/>
      <c r="K167" s="153"/>
      <c r="L167" s="60"/>
    </row>
    <row r="168" spans="1:12" s="108" customFormat="1" ht="7.5" customHeight="1">
      <c r="A168" s="135"/>
      <c r="B168" s="60"/>
      <c r="C168" s="60"/>
      <c r="D168" s="60"/>
      <c r="E168" s="60"/>
      <c r="F168" s="60"/>
      <c r="G168" s="60"/>
      <c r="H168" s="60"/>
      <c r="I168" s="60"/>
      <c r="J168" s="60"/>
      <c r="K168" s="153"/>
      <c r="L168" s="60"/>
    </row>
    <row r="169" spans="1:14" s="108" customFormat="1" ht="285.75" customHeight="1">
      <c r="A169" s="332">
        <v>1</v>
      </c>
      <c r="B169" s="332" t="s">
        <v>789</v>
      </c>
      <c r="C169" s="332">
        <v>1</v>
      </c>
      <c r="D169" s="332">
        <v>34</v>
      </c>
      <c r="E169" s="381" t="s">
        <v>292</v>
      </c>
      <c r="F169" s="381">
        <v>14</v>
      </c>
      <c r="G169" s="381" t="s">
        <v>292</v>
      </c>
      <c r="H169" s="381">
        <v>51.8</v>
      </c>
      <c r="I169" s="385">
        <v>463</v>
      </c>
      <c r="J169" s="388">
        <v>515</v>
      </c>
      <c r="K169" s="410">
        <v>30</v>
      </c>
      <c r="L169" s="468"/>
      <c r="M169" s="97" t="s">
        <v>793</v>
      </c>
      <c r="N169" s="241"/>
    </row>
    <row r="170" spans="1:14" s="108" customFormat="1" ht="63" customHeight="1">
      <c r="A170" s="332">
        <v>2</v>
      </c>
      <c r="B170" s="469" t="s">
        <v>790</v>
      </c>
      <c r="C170" s="332" t="s">
        <v>292</v>
      </c>
      <c r="D170" s="469">
        <v>5</v>
      </c>
      <c r="E170" s="381" t="s">
        <v>292</v>
      </c>
      <c r="F170" s="381" t="s">
        <v>292</v>
      </c>
      <c r="G170" s="381" t="s">
        <v>292</v>
      </c>
      <c r="H170" s="381" t="s">
        <v>292</v>
      </c>
      <c r="I170" s="470">
        <v>28</v>
      </c>
      <c r="J170" s="471">
        <v>28</v>
      </c>
      <c r="K170" s="410">
        <v>4</v>
      </c>
      <c r="L170" s="468"/>
      <c r="M170" s="290" t="s">
        <v>794</v>
      </c>
      <c r="N170" s="241"/>
    </row>
    <row r="171" spans="1:14" s="108" customFormat="1" ht="121.5" customHeight="1">
      <c r="A171" s="332">
        <v>3</v>
      </c>
      <c r="B171" s="469" t="s">
        <v>791</v>
      </c>
      <c r="C171" s="332" t="s">
        <v>292</v>
      </c>
      <c r="D171" s="469">
        <v>14</v>
      </c>
      <c r="E171" s="381" t="s">
        <v>292</v>
      </c>
      <c r="F171" s="381" t="s">
        <v>292</v>
      </c>
      <c r="G171" s="381" t="s">
        <v>292</v>
      </c>
      <c r="H171" s="381" t="s">
        <v>292</v>
      </c>
      <c r="I171" s="470">
        <v>101</v>
      </c>
      <c r="J171" s="471">
        <v>101</v>
      </c>
      <c r="K171" s="410">
        <v>12</v>
      </c>
      <c r="L171" s="468"/>
      <c r="M171" s="290" t="s">
        <v>795</v>
      </c>
      <c r="N171" s="241"/>
    </row>
    <row r="172" spans="1:14" s="108" customFormat="1" ht="123" customHeight="1">
      <c r="A172" s="332">
        <v>4</v>
      </c>
      <c r="B172" s="469" t="s">
        <v>792</v>
      </c>
      <c r="C172" s="332" t="s">
        <v>292</v>
      </c>
      <c r="D172" s="469">
        <v>12</v>
      </c>
      <c r="E172" s="381" t="s">
        <v>292</v>
      </c>
      <c r="F172" s="381">
        <v>1</v>
      </c>
      <c r="G172" s="381" t="s">
        <v>292</v>
      </c>
      <c r="H172" s="335">
        <v>0.16</v>
      </c>
      <c r="I172" s="470">
        <v>67</v>
      </c>
      <c r="J172" s="471">
        <v>67.16</v>
      </c>
      <c r="K172" s="410">
        <v>13</v>
      </c>
      <c r="L172" s="290"/>
      <c r="M172" s="290" t="s">
        <v>796</v>
      </c>
      <c r="N172" s="241"/>
    </row>
    <row r="173" spans="1:14" s="108" customFormat="1" ht="18.75" customHeight="1">
      <c r="A173" s="255"/>
      <c r="B173" s="138" t="s">
        <v>102</v>
      </c>
      <c r="C173" s="435">
        <v>1</v>
      </c>
      <c r="D173" s="435">
        <f>SUM(D167:D172)</f>
        <v>65</v>
      </c>
      <c r="E173" s="114" t="s">
        <v>292</v>
      </c>
      <c r="F173" s="117">
        <f>SUM(F167:F172)</f>
        <v>15</v>
      </c>
      <c r="G173" s="412" t="s">
        <v>292</v>
      </c>
      <c r="H173" s="472">
        <v>52.16</v>
      </c>
      <c r="I173" s="472">
        <f>SUM(I167:I172)</f>
        <v>659</v>
      </c>
      <c r="J173" s="120">
        <f>SUM(J167:J172)</f>
        <v>711.16</v>
      </c>
      <c r="K173" s="117">
        <f>SUM(K167:K172)</f>
        <v>59</v>
      </c>
      <c r="L173" s="243"/>
      <c r="M173" s="241"/>
      <c r="N173" s="241"/>
    </row>
    <row r="174" spans="1:11" s="108" customFormat="1" ht="8.25" customHeight="1">
      <c r="A174" s="134"/>
      <c r="B174" s="60"/>
      <c r="C174" s="60"/>
      <c r="D174" s="60"/>
      <c r="E174" s="60"/>
      <c r="F174" s="60"/>
      <c r="G174" s="60"/>
      <c r="H174" s="60"/>
      <c r="I174" s="60"/>
      <c r="J174" s="60"/>
      <c r="K174" s="287"/>
    </row>
    <row r="175" spans="1:11" s="108" customFormat="1" ht="16.5" customHeight="1">
      <c r="A175" s="134"/>
      <c r="B175" s="1001" t="s">
        <v>205</v>
      </c>
      <c r="C175" s="1001"/>
      <c r="D175" s="1001"/>
      <c r="E175" s="1001"/>
      <c r="F175" s="1001"/>
      <c r="G175" s="1001"/>
      <c r="H175" s="1001"/>
      <c r="I175" s="1001"/>
      <c r="J175" s="1001"/>
      <c r="K175" s="287"/>
    </row>
    <row r="176" spans="1:11" s="108" customFormat="1" ht="12" customHeight="1">
      <c r="A176" s="135"/>
      <c r="B176" s="371"/>
      <c r="C176" s="371"/>
      <c r="D176" s="60"/>
      <c r="E176" s="60"/>
      <c r="F176" s="60"/>
      <c r="G176" s="60"/>
      <c r="H176" s="60"/>
      <c r="I176" s="60"/>
      <c r="J176" s="60"/>
      <c r="K176" s="287"/>
    </row>
    <row r="177" spans="1:15" s="108" customFormat="1" ht="75">
      <c r="A177" s="473">
        <v>1</v>
      </c>
      <c r="B177" s="332" t="s">
        <v>1242</v>
      </c>
      <c r="C177" s="332">
        <v>3</v>
      </c>
      <c r="D177" s="332">
        <v>30</v>
      </c>
      <c r="E177" s="381" t="s">
        <v>292</v>
      </c>
      <c r="F177" s="332">
        <v>33</v>
      </c>
      <c r="G177" s="381" t="s">
        <v>292</v>
      </c>
      <c r="H177" s="332">
        <v>59.24</v>
      </c>
      <c r="I177" s="381" t="s">
        <v>292</v>
      </c>
      <c r="J177" s="332">
        <v>59.24</v>
      </c>
      <c r="K177" s="332">
        <v>24</v>
      </c>
      <c r="L177" s="290"/>
      <c r="M177" s="474" t="s">
        <v>841</v>
      </c>
      <c r="N177" s="290"/>
      <c r="O177" s="299"/>
    </row>
    <row r="178" spans="1:15" s="108" customFormat="1" ht="48.75" customHeight="1">
      <c r="A178" s="111">
        <v>2</v>
      </c>
      <c r="B178" s="332" t="s">
        <v>1243</v>
      </c>
      <c r="C178" s="332">
        <v>2</v>
      </c>
      <c r="D178" s="332">
        <v>14</v>
      </c>
      <c r="E178" s="381" t="s">
        <v>292</v>
      </c>
      <c r="F178" s="332">
        <v>13</v>
      </c>
      <c r="G178" s="381" t="s">
        <v>292</v>
      </c>
      <c r="H178" s="332">
        <v>12.85</v>
      </c>
      <c r="I178" s="381" t="s">
        <v>292</v>
      </c>
      <c r="J178" s="332">
        <v>12.85</v>
      </c>
      <c r="K178" s="332">
        <v>9</v>
      </c>
      <c r="L178" s="290"/>
      <c r="M178" s="474" t="s">
        <v>839</v>
      </c>
      <c r="N178" s="290"/>
      <c r="O178" s="299"/>
    </row>
    <row r="179" spans="1:15" s="108" customFormat="1" ht="60" customHeight="1">
      <c r="A179" s="111">
        <v>3</v>
      </c>
      <c r="B179" s="332" t="s">
        <v>1244</v>
      </c>
      <c r="C179" s="332">
        <v>1</v>
      </c>
      <c r="D179" s="332">
        <v>8</v>
      </c>
      <c r="E179" s="381" t="s">
        <v>292</v>
      </c>
      <c r="F179" s="332">
        <v>9</v>
      </c>
      <c r="G179" s="381" t="s">
        <v>292</v>
      </c>
      <c r="H179" s="332">
        <v>16.38</v>
      </c>
      <c r="I179" s="381" t="s">
        <v>292</v>
      </c>
      <c r="J179" s="332">
        <v>16.38</v>
      </c>
      <c r="K179" s="332">
        <v>9</v>
      </c>
      <c r="L179" s="290"/>
      <c r="M179" s="290" t="s">
        <v>840</v>
      </c>
      <c r="N179" s="290"/>
      <c r="O179" s="299"/>
    </row>
    <row r="180" spans="1:15" s="108" customFormat="1" ht="24" customHeight="1">
      <c r="A180" s="111">
        <v>4</v>
      </c>
      <c r="B180" s="414" t="s">
        <v>130</v>
      </c>
      <c r="C180" s="239">
        <v>1</v>
      </c>
      <c r="D180" s="381" t="s">
        <v>292</v>
      </c>
      <c r="E180" s="381" t="s">
        <v>292</v>
      </c>
      <c r="F180" s="332">
        <v>1</v>
      </c>
      <c r="G180" s="381" t="s">
        <v>292</v>
      </c>
      <c r="H180" s="332">
        <v>1.8</v>
      </c>
      <c r="I180" s="381" t="s">
        <v>292</v>
      </c>
      <c r="J180" s="332">
        <v>1.8</v>
      </c>
      <c r="K180" s="332">
        <v>1</v>
      </c>
      <c r="L180" s="290"/>
      <c r="M180" s="475" t="s">
        <v>301</v>
      </c>
      <c r="N180" s="290"/>
      <c r="O180" s="299"/>
    </row>
    <row r="181" spans="1:11" s="108" customFormat="1" ht="21.75" customHeight="1">
      <c r="A181" s="476"/>
      <c r="B181" s="152" t="s">
        <v>102</v>
      </c>
      <c r="C181" s="477">
        <v>7</v>
      </c>
      <c r="D181" s="259">
        <f>SUM(D177:D180)</f>
        <v>52</v>
      </c>
      <c r="E181" s="113" t="s">
        <v>292</v>
      </c>
      <c r="F181" s="186">
        <f>SUM(F177:F180)</f>
        <v>56</v>
      </c>
      <c r="G181" s="113" t="s">
        <v>292</v>
      </c>
      <c r="H181" s="210">
        <f>SUM(H177:H180)</f>
        <v>90.27</v>
      </c>
      <c r="I181" s="113" t="s">
        <v>292</v>
      </c>
      <c r="J181" s="478">
        <f>SUM(J177:J180)</f>
        <v>90.27</v>
      </c>
      <c r="K181" s="186">
        <f>SUM(K177:K180)</f>
        <v>43</v>
      </c>
    </row>
    <row r="182" spans="1:11" s="108" customFormat="1" ht="15.75" customHeight="1">
      <c r="A182" s="130"/>
      <c r="B182" s="479"/>
      <c r="C182" s="479"/>
      <c r="D182" s="282"/>
      <c r="E182" s="282"/>
      <c r="F182" s="282"/>
      <c r="G182" s="282"/>
      <c r="H182" s="282"/>
      <c r="I182" s="282"/>
      <c r="J182" s="282"/>
      <c r="K182" s="286"/>
    </row>
    <row r="183" spans="1:11" s="108" customFormat="1" ht="16.5" customHeight="1">
      <c r="A183" s="134"/>
      <c r="B183" s="1001" t="s">
        <v>206</v>
      </c>
      <c r="C183" s="1001"/>
      <c r="D183" s="1005"/>
      <c r="E183" s="1005"/>
      <c r="F183" s="1005"/>
      <c r="G183" s="1005"/>
      <c r="H183" s="1005"/>
      <c r="I183" s="1005"/>
      <c r="J183" s="1005"/>
      <c r="K183" s="287"/>
    </row>
    <row r="184" spans="1:11" s="108" customFormat="1" ht="12" customHeight="1">
      <c r="A184" s="135"/>
      <c r="B184" s="61"/>
      <c r="C184" s="61"/>
      <c r="D184" s="61"/>
      <c r="E184" s="61"/>
      <c r="F184" s="61"/>
      <c r="G184" s="61"/>
      <c r="H184" s="61"/>
      <c r="I184" s="61"/>
      <c r="J184" s="61"/>
      <c r="K184" s="288"/>
    </row>
    <row r="185" spans="1:15" s="108" customFormat="1" ht="60.75" customHeight="1">
      <c r="A185" s="480">
        <v>1</v>
      </c>
      <c r="B185" s="481" t="s">
        <v>824</v>
      </c>
      <c r="C185" s="481" t="s">
        <v>292</v>
      </c>
      <c r="D185" s="382">
        <v>35</v>
      </c>
      <c r="E185" s="382">
        <v>2205</v>
      </c>
      <c r="F185" s="382">
        <v>16</v>
      </c>
      <c r="G185" s="388">
        <v>866.5</v>
      </c>
      <c r="H185" s="388">
        <v>243.47</v>
      </c>
      <c r="I185" s="388" t="s">
        <v>292</v>
      </c>
      <c r="J185" s="388">
        <v>1109.97</v>
      </c>
      <c r="K185" s="382">
        <v>35</v>
      </c>
      <c r="L185" s="481"/>
      <c r="M185" s="482" t="s">
        <v>826</v>
      </c>
      <c r="N185" s="332"/>
      <c r="O185" s="332"/>
    </row>
    <row r="186" spans="1:15" s="108" customFormat="1" ht="78" customHeight="1">
      <c r="A186" s="107">
        <v>2</v>
      </c>
      <c r="B186" s="481" t="s">
        <v>825</v>
      </c>
      <c r="C186" s="388" t="s">
        <v>292</v>
      </c>
      <c r="D186" s="382">
        <v>38</v>
      </c>
      <c r="E186" s="382">
        <v>1400</v>
      </c>
      <c r="F186" s="382">
        <v>3</v>
      </c>
      <c r="G186" s="388">
        <v>449.5</v>
      </c>
      <c r="H186" s="388">
        <v>154.52</v>
      </c>
      <c r="I186" s="388" t="s">
        <v>292</v>
      </c>
      <c r="J186" s="388">
        <v>604.02</v>
      </c>
      <c r="K186" s="382">
        <v>38</v>
      </c>
      <c r="L186" s="481"/>
      <c r="M186" s="482" t="s">
        <v>827</v>
      </c>
      <c r="N186" s="332"/>
      <c r="O186" s="332"/>
    </row>
    <row r="187" spans="1:11" s="108" customFormat="1" ht="19.5" customHeight="1">
      <c r="A187" s="136"/>
      <c r="B187" s="138" t="s">
        <v>102</v>
      </c>
      <c r="C187" s="483" t="s">
        <v>292</v>
      </c>
      <c r="D187" s="484">
        <f>SUM(D185:D186)</f>
        <v>73</v>
      </c>
      <c r="E187" s="443">
        <f>SUM(E185:E186)</f>
        <v>3605</v>
      </c>
      <c r="F187" s="443">
        <f>SUM(F185:F186)</f>
        <v>19</v>
      </c>
      <c r="G187" s="485">
        <f>SUM(G185:G186)</f>
        <v>1316</v>
      </c>
      <c r="H187" s="485">
        <f>SUM(H185:H186)</f>
        <v>397.99</v>
      </c>
      <c r="I187" s="112" t="s">
        <v>292</v>
      </c>
      <c r="J187" s="486">
        <f>SUM(J185:J186)</f>
        <v>1713.99</v>
      </c>
      <c r="K187" s="443">
        <f>SUM(K185:K186)</f>
        <v>73</v>
      </c>
    </row>
    <row r="188" spans="1:11" s="108" customFormat="1" ht="15" customHeight="1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153"/>
    </row>
    <row r="189" spans="1:12" s="108" customFormat="1" ht="22.5" customHeight="1">
      <c r="A189" s="134"/>
      <c r="B189" s="1019" t="s">
        <v>207</v>
      </c>
      <c r="C189" s="1019"/>
      <c r="D189" s="1005"/>
      <c r="E189" s="1005"/>
      <c r="F189" s="1005"/>
      <c r="G189" s="1005"/>
      <c r="H189" s="1005"/>
      <c r="I189" s="1005"/>
      <c r="J189" s="1005"/>
      <c r="K189" s="153"/>
      <c r="L189" s="60"/>
    </row>
    <row r="190" spans="1:12" s="108" customFormat="1" ht="7.5" customHeight="1">
      <c r="A190" s="135"/>
      <c r="B190" s="61"/>
      <c r="C190" s="61"/>
      <c r="D190" s="61"/>
      <c r="E190" s="61"/>
      <c r="F190" s="61"/>
      <c r="G190" s="61"/>
      <c r="H190" s="61"/>
      <c r="I190" s="61"/>
      <c r="J190" s="60"/>
      <c r="K190" s="153"/>
      <c r="L190" s="60"/>
    </row>
    <row r="191" spans="1:11" s="108" customFormat="1" ht="12" customHeight="1">
      <c r="A191" s="130"/>
      <c r="B191" s="1072" t="s">
        <v>208</v>
      </c>
      <c r="C191" s="1072"/>
      <c r="D191" s="1072"/>
      <c r="E191" s="1072"/>
      <c r="F191" s="1072"/>
      <c r="G191" s="1072"/>
      <c r="H191" s="1072"/>
      <c r="I191" s="1072"/>
      <c r="J191" s="1072"/>
      <c r="K191" s="1073"/>
    </row>
    <row r="192" spans="1:11" s="108" customFormat="1" ht="16.5" customHeight="1">
      <c r="A192" s="134"/>
      <c r="B192" s="1074"/>
      <c r="C192" s="1074"/>
      <c r="D192" s="1074"/>
      <c r="E192" s="1074"/>
      <c r="F192" s="1074"/>
      <c r="G192" s="1074"/>
      <c r="H192" s="1074"/>
      <c r="I192" s="1074"/>
      <c r="J192" s="1074"/>
      <c r="K192" s="1075"/>
    </row>
    <row r="193" spans="1:15" s="159" customFormat="1" ht="44.25" customHeight="1">
      <c r="A193" s="317">
        <v>1</v>
      </c>
      <c r="B193" s="96" t="s">
        <v>985</v>
      </c>
      <c r="C193" s="332">
        <v>1</v>
      </c>
      <c r="D193" s="332">
        <v>2</v>
      </c>
      <c r="E193" s="332">
        <v>1645</v>
      </c>
      <c r="F193" s="239">
        <v>1</v>
      </c>
      <c r="G193" s="332">
        <v>202.72</v>
      </c>
      <c r="H193" s="239">
        <v>20</v>
      </c>
      <c r="I193" s="332" t="s">
        <v>292</v>
      </c>
      <c r="J193" s="239">
        <v>222.72</v>
      </c>
      <c r="K193" s="239">
        <v>2</v>
      </c>
      <c r="L193" s="332" t="s">
        <v>984</v>
      </c>
      <c r="M193" s="97"/>
      <c r="N193" s="97"/>
      <c r="O193" s="97"/>
    </row>
    <row r="194" spans="1:11" s="108" customFormat="1" ht="18.75" customHeight="1">
      <c r="A194" s="977" t="s">
        <v>139</v>
      </c>
      <c r="B194" s="977"/>
      <c r="C194" s="113">
        <v>1</v>
      </c>
      <c r="D194" s="113">
        <f>SUM(D193:D193)</f>
        <v>2</v>
      </c>
      <c r="E194" s="113">
        <f>SUM(E193:E193)</f>
        <v>1645</v>
      </c>
      <c r="F194" s="113">
        <f>SUM(F193:F193)</f>
        <v>1</v>
      </c>
      <c r="G194" s="115">
        <f>SUM(G193:G193)</f>
        <v>202.72</v>
      </c>
      <c r="H194" s="115">
        <f>SUM(H193:H193)</f>
        <v>20</v>
      </c>
      <c r="I194" s="487" t="s">
        <v>292</v>
      </c>
      <c r="J194" s="120">
        <f>SUM(J193:J193)</f>
        <v>222.72</v>
      </c>
      <c r="K194" s="117">
        <f>SUM(K193:K193)</f>
        <v>2</v>
      </c>
    </row>
    <row r="195" spans="1:11" s="108" customFormat="1" ht="12" customHeight="1">
      <c r="A195" s="134"/>
      <c r="B195" s="60"/>
      <c r="C195" s="60"/>
      <c r="D195" s="60"/>
      <c r="E195" s="60"/>
      <c r="F195" s="60"/>
      <c r="G195" s="60"/>
      <c r="H195" s="60"/>
      <c r="I195" s="60"/>
      <c r="J195" s="60"/>
      <c r="K195" s="287"/>
    </row>
    <row r="196" spans="1:11" s="108" customFormat="1" ht="16.5" customHeight="1">
      <c r="A196" s="134"/>
      <c r="B196" s="1001" t="s">
        <v>209</v>
      </c>
      <c r="C196" s="1001"/>
      <c r="D196" s="1005"/>
      <c r="E196" s="1005"/>
      <c r="F196" s="1005"/>
      <c r="G196" s="1005"/>
      <c r="H196" s="1005"/>
      <c r="I196" s="1005"/>
      <c r="J196" s="1005"/>
      <c r="K196" s="287"/>
    </row>
    <row r="197" spans="1:11" s="108" customFormat="1" ht="12" customHeight="1">
      <c r="A197" s="134"/>
      <c r="B197" s="60"/>
      <c r="C197" s="60"/>
      <c r="D197" s="60"/>
      <c r="E197" s="60"/>
      <c r="F197" s="60"/>
      <c r="G197" s="60"/>
      <c r="H197" s="60"/>
      <c r="I197" s="60"/>
      <c r="J197" s="60"/>
      <c r="K197" s="287"/>
    </row>
    <row r="198" spans="1:15" s="108" customFormat="1" ht="22.5" customHeight="1">
      <c r="A198" s="111">
        <v>1</v>
      </c>
      <c r="B198" s="414" t="s">
        <v>32</v>
      </c>
      <c r="C198" s="381" t="s">
        <v>292</v>
      </c>
      <c r="D198" s="381" t="s">
        <v>292</v>
      </c>
      <c r="E198" s="381">
        <v>2</v>
      </c>
      <c r="F198" s="383" t="s">
        <v>292</v>
      </c>
      <c r="G198" s="383">
        <v>4.1917</v>
      </c>
      <c r="H198" s="383" t="s">
        <v>292</v>
      </c>
      <c r="I198" s="383" t="s">
        <v>292</v>
      </c>
      <c r="J198" s="383">
        <v>4.1917</v>
      </c>
      <c r="K198" s="381">
        <v>2</v>
      </c>
      <c r="L198" s="381" t="s">
        <v>1027</v>
      </c>
      <c r="M198" s="290"/>
      <c r="N198" s="290"/>
      <c r="O198" s="290"/>
    </row>
    <row r="199" spans="1:15" s="159" customFormat="1" ht="60" customHeight="1">
      <c r="A199" s="107">
        <v>2</v>
      </c>
      <c r="B199" s="332" t="s">
        <v>1036</v>
      </c>
      <c r="C199" s="381" t="s">
        <v>292</v>
      </c>
      <c r="D199" s="381" t="s">
        <v>292</v>
      </c>
      <c r="E199" s="332">
        <v>52</v>
      </c>
      <c r="F199" s="381">
        <v>1</v>
      </c>
      <c r="G199" s="385">
        <v>32</v>
      </c>
      <c r="H199" s="383">
        <v>10</v>
      </c>
      <c r="I199" s="383" t="s">
        <v>292</v>
      </c>
      <c r="J199" s="383">
        <f>SUM(G199:I199)</f>
        <v>42</v>
      </c>
      <c r="K199" s="332">
        <v>2</v>
      </c>
      <c r="L199" s="290"/>
      <c r="M199" s="97" t="s">
        <v>1038</v>
      </c>
      <c r="N199" s="290"/>
      <c r="O199" s="290"/>
    </row>
    <row r="200" spans="1:15" s="108" customFormat="1" ht="19.5" customHeight="1">
      <c r="A200" s="111">
        <v>3</v>
      </c>
      <c r="B200" s="414" t="s">
        <v>1035</v>
      </c>
      <c r="C200" s="381" t="s">
        <v>292</v>
      </c>
      <c r="D200" s="381" t="s">
        <v>292</v>
      </c>
      <c r="E200" s="381" t="s">
        <v>292</v>
      </c>
      <c r="F200" s="239">
        <v>4</v>
      </c>
      <c r="G200" s="388" t="s">
        <v>292</v>
      </c>
      <c r="H200" s="386">
        <v>25.7</v>
      </c>
      <c r="I200" s="383" t="s">
        <v>292</v>
      </c>
      <c r="J200" s="386">
        <f>SUM(G200:I200)</f>
        <v>25.7</v>
      </c>
      <c r="K200" s="239">
        <v>4</v>
      </c>
      <c r="L200" s="290" t="s">
        <v>1031</v>
      </c>
      <c r="M200" s="97" t="s">
        <v>1039</v>
      </c>
      <c r="N200" s="290"/>
      <c r="O200" s="379"/>
    </row>
    <row r="201" spans="1:15" s="108" customFormat="1" ht="32.25" customHeight="1">
      <c r="A201" s="107">
        <v>4</v>
      </c>
      <c r="B201" s="332" t="s">
        <v>1037</v>
      </c>
      <c r="C201" s="381" t="s">
        <v>292</v>
      </c>
      <c r="D201" s="381" t="s">
        <v>292</v>
      </c>
      <c r="E201" s="332">
        <v>114</v>
      </c>
      <c r="F201" s="381" t="s">
        <v>292</v>
      </c>
      <c r="G201" s="385">
        <v>20</v>
      </c>
      <c r="H201" s="383" t="s">
        <v>292</v>
      </c>
      <c r="I201" s="383" t="s">
        <v>292</v>
      </c>
      <c r="J201" s="386">
        <f>SUM(G201:I201)</f>
        <v>20</v>
      </c>
      <c r="K201" s="239">
        <v>2</v>
      </c>
      <c r="L201" s="290"/>
      <c r="M201" s="97" t="s">
        <v>1040</v>
      </c>
      <c r="N201" s="290"/>
      <c r="O201" s="290"/>
    </row>
    <row r="202" spans="1:11" s="108" customFormat="1" ht="18.75" customHeight="1">
      <c r="A202" s="977" t="s">
        <v>139</v>
      </c>
      <c r="B202" s="977"/>
      <c r="C202" s="114" t="s">
        <v>292</v>
      </c>
      <c r="D202" s="114" t="s">
        <v>292</v>
      </c>
      <c r="E202" s="113">
        <f>SUM(E198:E201)</f>
        <v>168</v>
      </c>
      <c r="F202" s="113">
        <f>SUM(F198:F201)</f>
        <v>5</v>
      </c>
      <c r="G202" s="115">
        <f>SUM(G198:G201)</f>
        <v>56.1917</v>
      </c>
      <c r="H202" s="115">
        <f>SUM(H198:H201)</f>
        <v>35.7</v>
      </c>
      <c r="I202" s="114" t="s">
        <v>292</v>
      </c>
      <c r="J202" s="120">
        <f>SUM(J198:J201)</f>
        <v>91.8917</v>
      </c>
      <c r="K202" s="117">
        <f>SUM(K198:K201)</f>
        <v>10</v>
      </c>
    </row>
    <row r="203" spans="1:11" s="108" customFormat="1" ht="12" customHeight="1">
      <c r="A203" s="130"/>
      <c r="B203" s="282"/>
      <c r="C203" s="282"/>
      <c r="D203" s="282"/>
      <c r="E203" s="282"/>
      <c r="F203" s="282"/>
      <c r="G203" s="282"/>
      <c r="H203" s="282"/>
      <c r="I203" s="282"/>
      <c r="J203" s="282"/>
      <c r="K203" s="287"/>
    </row>
    <row r="204" spans="1:11" s="108" customFormat="1" ht="16.5" customHeight="1">
      <c r="A204" s="134"/>
      <c r="B204" s="1001" t="s">
        <v>194</v>
      </c>
      <c r="C204" s="1001"/>
      <c r="D204" s="1005"/>
      <c r="E204" s="1005"/>
      <c r="F204" s="1005"/>
      <c r="G204" s="1005"/>
      <c r="H204" s="1005"/>
      <c r="I204" s="1005"/>
      <c r="J204" s="1005"/>
      <c r="K204" s="287"/>
    </row>
    <row r="205" spans="1:11" s="108" customFormat="1" ht="12" customHeight="1">
      <c r="A205" s="134"/>
      <c r="B205" s="60"/>
      <c r="C205" s="60"/>
      <c r="D205" s="60"/>
      <c r="E205" s="60"/>
      <c r="F205" s="60"/>
      <c r="G205" s="60"/>
      <c r="H205" s="60"/>
      <c r="I205" s="60"/>
      <c r="J205" s="60"/>
      <c r="K205" s="287"/>
    </row>
    <row r="206" spans="1:15" s="108" customFormat="1" ht="32.25" customHeight="1">
      <c r="A206" s="111">
        <v>1</v>
      </c>
      <c r="B206" s="332" t="s">
        <v>1090</v>
      </c>
      <c r="C206" s="381" t="s">
        <v>292</v>
      </c>
      <c r="D206" s="381">
        <v>2</v>
      </c>
      <c r="E206" s="381">
        <v>82</v>
      </c>
      <c r="F206" s="239" t="s">
        <v>292</v>
      </c>
      <c r="G206" s="381">
        <v>10</v>
      </c>
      <c r="H206" s="388" t="s">
        <v>292</v>
      </c>
      <c r="I206" s="363" t="s">
        <v>292</v>
      </c>
      <c r="J206" s="448">
        <v>10</v>
      </c>
      <c r="K206" s="239">
        <v>2</v>
      </c>
      <c r="L206" s="451"/>
      <c r="M206" s="290" t="s">
        <v>1091</v>
      </c>
      <c r="N206" s="290"/>
      <c r="O206" s="409"/>
    </row>
    <row r="207" spans="1:12" s="108" customFormat="1" ht="18" customHeight="1">
      <c r="A207" s="977" t="s">
        <v>139</v>
      </c>
      <c r="B207" s="977"/>
      <c r="C207" s="419" t="s">
        <v>292</v>
      </c>
      <c r="D207" s="419">
        <v>2</v>
      </c>
      <c r="E207" s="113">
        <f>SUM(E203:E206)</f>
        <v>82</v>
      </c>
      <c r="F207" s="117" t="s">
        <v>292</v>
      </c>
      <c r="G207" s="115">
        <f>SUM(G203:G206)</f>
        <v>10</v>
      </c>
      <c r="H207" s="117" t="s">
        <v>292</v>
      </c>
      <c r="I207" s="117" t="s">
        <v>292</v>
      </c>
      <c r="J207" s="120">
        <f>SUM(J203:J206)</f>
        <v>10</v>
      </c>
      <c r="K207" s="117">
        <f>SUM(K203:K206)</f>
        <v>2</v>
      </c>
      <c r="L207" s="60"/>
    </row>
    <row r="208" spans="1:12" s="108" customFormat="1" ht="9.75" customHeight="1">
      <c r="A208" s="134"/>
      <c r="B208" s="60"/>
      <c r="C208" s="60"/>
      <c r="D208" s="60"/>
      <c r="E208" s="60"/>
      <c r="F208" s="60"/>
      <c r="G208" s="60"/>
      <c r="H208" s="60"/>
      <c r="I208" s="60"/>
      <c r="J208" s="60"/>
      <c r="K208" s="153"/>
      <c r="L208" s="60"/>
    </row>
    <row r="209" spans="1:12" s="108" customFormat="1" ht="21" customHeight="1">
      <c r="A209" s="134"/>
      <c r="B209" s="1001" t="s">
        <v>196</v>
      </c>
      <c r="C209" s="1001"/>
      <c r="D209" s="1005"/>
      <c r="E209" s="1005"/>
      <c r="F209" s="1005"/>
      <c r="G209" s="1005"/>
      <c r="H209" s="1005"/>
      <c r="I209" s="1005"/>
      <c r="J209" s="1005"/>
      <c r="K209" s="153"/>
      <c r="L209" s="60"/>
    </row>
    <row r="210" spans="1:12" s="108" customFormat="1" ht="12" customHeight="1">
      <c r="A210" s="135"/>
      <c r="B210" s="61"/>
      <c r="C210" s="60"/>
      <c r="D210" s="60"/>
      <c r="E210" s="60"/>
      <c r="F210" s="60"/>
      <c r="G210" s="60"/>
      <c r="H210" s="60"/>
      <c r="I210" s="60"/>
      <c r="J210" s="60"/>
      <c r="K210" s="153"/>
      <c r="L210" s="60"/>
    </row>
    <row r="211" spans="1:15" s="108" customFormat="1" ht="60.75" customHeight="1">
      <c r="A211" s="488">
        <v>1</v>
      </c>
      <c r="B211" s="489" t="s">
        <v>627</v>
      </c>
      <c r="C211" s="312" t="s">
        <v>292</v>
      </c>
      <c r="D211" s="312">
        <v>4</v>
      </c>
      <c r="E211" s="312">
        <v>728</v>
      </c>
      <c r="F211" s="312" t="s">
        <v>292</v>
      </c>
      <c r="G211" s="312">
        <v>65</v>
      </c>
      <c r="H211" s="312" t="s">
        <v>292</v>
      </c>
      <c r="I211" s="312" t="s">
        <v>292</v>
      </c>
      <c r="J211" s="312">
        <v>65</v>
      </c>
      <c r="K211" s="312">
        <v>4</v>
      </c>
      <c r="L211" s="374" t="s">
        <v>629</v>
      </c>
      <c r="M211" s="374" t="s">
        <v>317</v>
      </c>
      <c r="N211" s="355"/>
      <c r="O211" s="355" t="s">
        <v>628</v>
      </c>
    </row>
    <row r="212" spans="1:12" s="108" customFormat="1" ht="18.75" customHeight="1">
      <c r="A212" s="977" t="s">
        <v>139</v>
      </c>
      <c r="B212" s="977"/>
      <c r="C212" s="322" t="s">
        <v>292</v>
      </c>
      <c r="D212" s="117">
        <v>4</v>
      </c>
      <c r="E212" s="322">
        <v>728</v>
      </c>
      <c r="F212" s="117" t="s">
        <v>292</v>
      </c>
      <c r="G212" s="322">
        <v>65</v>
      </c>
      <c r="H212" s="117" t="s">
        <v>292</v>
      </c>
      <c r="I212" s="117" t="s">
        <v>292</v>
      </c>
      <c r="J212" s="322">
        <v>65</v>
      </c>
      <c r="K212" s="322">
        <v>4</v>
      </c>
      <c r="L212" s="413"/>
    </row>
    <row r="213" spans="1:12" s="108" customFormat="1" ht="8.25" customHeight="1">
      <c r="A213" s="130"/>
      <c r="B213" s="282"/>
      <c r="C213" s="60"/>
      <c r="D213" s="60"/>
      <c r="E213" s="60"/>
      <c r="F213" s="60"/>
      <c r="G213" s="60"/>
      <c r="H213" s="60"/>
      <c r="I213" s="60"/>
      <c r="J213" s="60"/>
      <c r="K213" s="153"/>
      <c r="L213" s="60"/>
    </row>
    <row r="214" spans="1:12" s="108" customFormat="1" ht="16.5" customHeight="1">
      <c r="A214" s="1002" t="s">
        <v>210</v>
      </c>
      <c r="B214" s="1001"/>
      <c r="C214" s="1001"/>
      <c r="D214" s="1001"/>
      <c r="E214" s="1001"/>
      <c r="F214" s="1001"/>
      <c r="G214" s="1001"/>
      <c r="H214" s="1001"/>
      <c r="I214" s="1001"/>
      <c r="J214" s="1001"/>
      <c r="K214" s="153"/>
      <c r="L214" s="60"/>
    </row>
    <row r="215" spans="1:12" s="108" customFormat="1" ht="12" customHeight="1">
      <c r="A215" s="135"/>
      <c r="B215" s="61"/>
      <c r="C215" s="61"/>
      <c r="D215" s="61"/>
      <c r="E215" s="61"/>
      <c r="F215" s="61"/>
      <c r="G215" s="61"/>
      <c r="H215" s="61"/>
      <c r="I215" s="61"/>
      <c r="J215" s="61"/>
      <c r="K215" s="153"/>
      <c r="L215" s="60"/>
    </row>
    <row r="216" spans="1:15" s="108" customFormat="1" ht="20.25" customHeight="1">
      <c r="A216" s="397">
        <v>1</v>
      </c>
      <c r="B216" s="445" t="s">
        <v>121</v>
      </c>
      <c r="C216" s="421" t="s">
        <v>292</v>
      </c>
      <c r="D216" s="490">
        <v>1</v>
      </c>
      <c r="E216" s="421" t="s">
        <v>292</v>
      </c>
      <c r="F216" s="490">
        <v>1</v>
      </c>
      <c r="G216" s="421" t="s">
        <v>292</v>
      </c>
      <c r="H216" s="491">
        <v>5.6</v>
      </c>
      <c r="I216" s="421" t="s">
        <v>292</v>
      </c>
      <c r="J216" s="492">
        <f>SUM(G216:I216)</f>
        <v>5.6</v>
      </c>
      <c r="K216" s="275">
        <v>1</v>
      </c>
      <c r="L216" s="493"/>
      <c r="M216" s="290" t="s">
        <v>319</v>
      </c>
      <c r="N216" s="128"/>
      <c r="O216" s="128"/>
    </row>
    <row r="217" spans="1:12" s="108" customFormat="1" ht="18.75" customHeight="1">
      <c r="A217" s="977" t="s">
        <v>139</v>
      </c>
      <c r="B217" s="977"/>
      <c r="C217" s="322" t="s">
        <v>292</v>
      </c>
      <c r="D217" s="113">
        <f aca="true" t="shared" si="8" ref="D217:J217">SUM(D216)</f>
        <v>1</v>
      </c>
      <c r="E217" s="322" t="s">
        <v>292</v>
      </c>
      <c r="F217" s="113">
        <f t="shared" si="8"/>
        <v>1</v>
      </c>
      <c r="G217" s="322" t="s">
        <v>292</v>
      </c>
      <c r="H217" s="115">
        <f t="shared" si="8"/>
        <v>5.6</v>
      </c>
      <c r="I217" s="322" t="s">
        <v>292</v>
      </c>
      <c r="J217" s="120">
        <f t="shared" si="8"/>
        <v>5.6</v>
      </c>
      <c r="K217" s="117">
        <f>SUM(K216)</f>
        <v>1</v>
      </c>
      <c r="L217" s="494"/>
    </row>
    <row r="218" spans="1:12" s="108" customFormat="1" ht="14.25" customHeight="1">
      <c r="A218" s="134"/>
      <c r="B218" s="60"/>
      <c r="C218" s="60"/>
      <c r="D218" s="60"/>
      <c r="E218" s="60"/>
      <c r="F218" s="60"/>
      <c r="G218" s="60"/>
      <c r="H218" s="60"/>
      <c r="I218" s="60"/>
      <c r="J218" s="60"/>
      <c r="K218" s="153"/>
      <c r="L218" s="60"/>
    </row>
    <row r="219" spans="1:12" s="108" customFormat="1" ht="21" customHeight="1">
      <c r="A219" s="1014" t="s">
        <v>211</v>
      </c>
      <c r="B219" s="975"/>
      <c r="C219" s="975"/>
      <c r="D219" s="975"/>
      <c r="E219" s="975"/>
      <c r="F219" s="975"/>
      <c r="G219" s="975"/>
      <c r="H219" s="975"/>
      <c r="I219" s="975"/>
      <c r="J219" s="60"/>
      <c r="K219" s="153"/>
      <c r="L219" s="60"/>
    </row>
    <row r="220" spans="1:12" s="108" customFormat="1" ht="12.75" customHeight="1">
      <c r="A220" s="134"/>
      <c r="B220" s="976"/>
      <c r="C220" s="976"/>
      <c r="D220" s="975"/>
      <c r="E220" s="975"/>
      <c r="F220" s="975"/>
      <c r="G220" s="975"/>
      <c r="H220" s="975"/>
      <c r="I220" s="975"/>
      <c r="J220" s="975"/>
      <c r="K220" s="153"/>
      <c r="L220" s="60"/>
    </row>
    <row r="221" spans="1:15" s="108" customFormat="1" ht="15.75" customHeight="1">
      <c r="A221" s="111">
        <v>1</v>
      </c>
      <c r="B221" s="332" t="s">
        <v>947</v>
      </c>
      <c r="C221" s="381" t="s">
        <v>292</v>
      </c>
      <c r="D221" s="381" t="s">
        <v>292</v>
      </c>
      <c r="E221" s="381" t="s">
        <v>292</v>
      </c>
      <c r="F221" s="239">
        <v>1</v>
      </c>
      <c r="G221" s="335" t="s">
        <v>292</v>
      </c>
      <c r="H221" s="388">
        <v>25</v>
      </c>
      <c r="I221" s="381" t="s">
        <v>292</v>
      </c>
      <c r="J221" s="388">
        <v>25</v>
      </c>
      <c r="K221" s="239">
        <v>1</v>
      </c>
      <c r="L221" s="290" t="s">
        <v>951</v>
      </c>
      <c r="M221" s="332"/>
      <c r="N221" s="290"/>
      <c r="O221" s="409"/>
    </row>
    <row r="222" spans="1:15" s="108" customFormat="1" ht="30.75" customHeight="1">
      <c r="A222" s="111">
        <v>2</v>
      </c>
      <c r="B222" s="458" t="s">
        <v>948</v>
      </c>
      <c r="C222" s="459" t="s">
        <v>292</v>
      </c>
      <c r="D222" s="381">
        <v>7</v>
      </c>
      <c r="E222" s="381">
        <v>45</v>
      </c>
      <c r="F222" s="239">
        <v>3</v>
      </c>
      <c r="G222" s="335">
        <v>8</v>
      </c>
      <c r="H222" s="388">
        <v>75</v>
      </c>
      <c r="I222" s="459" t="s">
        <v>292</v>
      </c>
      <c r="J222" s="448">
        <v>83</v>
      </c>
      <c r="K222" s="239">
        <v>6</v>
      </c>
      <c r="L222" s="290" t="s">
        <v>942</v>
      </c>
      <c r="M222" s="332"/>
      <c r="N222" s="290"/>
      <c r="O222" s="409"/>
    </row>
    <row r="223" spans="1:15" s="108" customFormat="1" ht="75" customHeight="1">
      <c r="A223" s="111">
        <v>3</v>
      </c>
      <c r="B223" s="332" t="s">
        <v>949</v>
      </c>
      <c r="C223" s="381">
        <v>1</v>
      </c>
      <c r="D223" s="381">
        <v>4</v>
      </c>
      <c r="E223" s="381">
        <v>141</v>
      </c>
      <c r="F223" s="239">
        <v>3</v>
      </c>
      <c r="G223" s="335">
        <v>36.86</v>
      </c>
      <c r="H223" s="388">
        <v>60</v>
      </c>
      <c r="I223" s="381">
        <v>5</v>
      </c>
      <c r="J223" s="448">
        <v>101.86</v>
      </c>
      <c r="K223" s="239">
        <v>6</v>
      </c>
      <c r="L223" s="290" t="s">
        <v>952</v>
      </c>
      <c r="M223" s="290" t="s">
        <v>955</v>
      </c>
      <c r="N223" s="290"/>
      <c r="O223" s="409"/>
    </row>
    <row r="224" spans="1:15" s="108" customFormat="1" ht="45.75" customHeight="1">
      <c r="A224" s="111">
        <v>4</v>
      </c>
      <c r="B224" s="332" t="s">
        <v>939</v>
      </c>
      <c r="C224" s="459" t="s">
        <v>292</v>
      </c>
      <c r="D224" s="459" t="s">
        <v>292</v>
      </c>
      <c r="E224" s="381">
        <v>215</v>
      </c>
      <c r="F224" s="239">
        <v>5</v>
      </c>
      <c r="G224" s="335">
        <v>50</v>
      </c>
      <c r="H224" s="388">
        <v>32.33</v>
      </c>
      <c r="I224" s="459" t="s">
        <v>292</v>
      </c>
      <c r="J224" s="448">
        <v>82.33</v>
      </c>
      <c r="K224" s="239">
        <v>5</v>
      </c>
      <c r="L224" s="290" t="s">
        <v>953</v>
      </c>
      <c r="M224" s="290"/>
      <c r="N224" s="290"/>
      <c r="O224" s="332"/>
    </row>
    <row r="225" spans="1:15" s="108" customFormat="1" ht="45.75" customHeight="1">
      <c r="A225" s="111">
        <v>5</v>
      </c>
      <c r="B225" s="332" t="s">
        <v>950</v>
      </c>
      <c r="C225" s="381">
        <v>1</v>
      </c>
      <c r="D225" s="381">
        <v>1</v>
      </c>
      <c r="E225" s="381">
        <v>19</v>
      </c>
      <c r="F225" s="239">
        <v>3</v>
      </c>
      <c r="G225" s="335">
        <v>1.3</v>
      </c>
      <c r="H225" s="386">
        <v>51.8005</v>
      </c>
      <c r="I225" s="459" t="s">
        <v>292</v>
      </c>
      <c r="J225" s="495">
        <v>53.1005</v>
      </c>
      <c r="K225" s="239">
        <v>5</v>
      </c>
      <c r="L225" s="290" t="s">
        <v>954</v>
      </c>
      <c r="M225" s="332"/>
      <c r="N225" s="290"/>
      <c r="O225" s="409"/>
    </row>
    <row r="226" spans="1:12" s="108" customFormat="1" ht="18.75" customHeight="1">
      <c r="A226" s="983" t="s">
        <v>139</v>
      </c>
      <c r="B226" s="983"/>
      <c r="C226" s="445">
        <v>2</v>
      </c>
      <c r="D226" s="445">
        <f>SUM(D221:D225)</f>
        <v>12</v>
      </c>
      <c r="E226" s="445">
        <f>SUM(E221:E225)</f>
        <v>420</v>
      </c>
      <c r="F226" s="445">
        <f>SUM(F221:F225)</f>
        <v>15</v>
      </c>
      <c r="G226" s="447">
        <f>SUM(G221:G225)</f>
        <v>96.16</v>
      </c>
      <c r="H226" s="496">
        <f>SUM(H221:H225)</f>
        <v>244.13049999999998</v>
      </c>
      <c r="I226" s="113">
        <v>5</v>
      </c>
      <c r="J226" s="497">
        <f>SUM(J221:J225)</f>
        <v>345.2905</v>
      </c>
      <c r="K226" s="117">
        <f>SUM(K221:K225)</f>
        <v>23</v>
      </c>
      <c r="L226" s="60"/>
    </row>
    <row r="227" spans="1:11" s="108" customFormat="1" ht="6.75" customHeight="1">
      <c r="A227" s="160"/>
      <c r="B227" s="161"/>
      <c r="C227" s="161"/>
      <c r="D227" s="162"/>
      <c r="E227" s="162"/>
      <c r="F227" s="162"/>
      <c r="G227" s="163"/>
      <c r="H227" s="163"/>
      <c r="I227" s="163"/>
      <c r="J227" s="60"/>
      <c r="K227" s="287"/>
    </row>
    <row r="228" spans="1:11" s="108" customFormat="1" ht="22.5" customHeight="1">
      <c r="A228" s="134"/>
      <c r="B228" s="974" t="s">
        <v>212</v>
      </c>
      <c r="C228" s="974"/>
      <c r="D228" s="975"/>
      <c r="E228" s="975"/>
      <c r="F228" s="975"/>
      <c r="G228" s="975"/>
      <c r="H228" s="975"/>
      <c r="I228" s="975"/>
      <c r="J228" s="975"/>
      <c r="K228" s="287"/>
    </row>
    <row r="229" spans="1:11" s="108" customFormat="1" ht="6.75" customHeight="1">
      <c r="A229" s="135"/>
      <c r="B229" s="61"/>
      <c r="C229" s="61"/>
      <c r="D229" s="61"/>
      <c r="E229" s="61"/>
      <c r="F229" s="61"/>
      <c r="G229" s="61"/>
      <c r="H229" s="61"/>
      <c r="I229" s="61"/>
      <c r="J229" s="61"/>
      <c r="K229" s="288"/>
    </row>
    <row r="230" spans="1:11" s="108" customFormat="1" ht="8.25" customHeight="1">
      <c r="A230" s="134"/>
      <c r="B230" s="60"/>
      <c r="C230" s="60"/>
      <c r="D230" s="60"/>
      <c r="E230" s="60"/>
      <c r="F230" s="60"/>
      <c r="G230" s="60"/>
      <c r="H230" s="60"/>
      <c r="I230" s="60"/>
      <c r="J230" s="60"/>
      <c r="K230" s="287"/>
    </row>
    <row r="231" spans="1:11" s="108" customFormat="1" ht="16.5" customHeight="1">
      <c r="A231" s="134"/>
      <c r="B231" s="976" t="s">
        <v>213</v>
      </c>
      <c r="C231" s="976"/>
      <c r="D231" s="975"/>
      <c r="E231" s="975"/>
      <c r="F231" s="975"/>
      <c r="G231" s="975"/>
      <c r="H231" s="975"/>
      <c r="I231" s="975"/>
      <c r="J231" s="975"/>
      <c r="K231" s="287"/>
    </row>
    <row r="232" spans="1:11" s="108" customFormat="1" ht="8.25" customHeight="1">
      <c r="A232" s="134"/>
      <c r="B232" s="278"/>
      <c r="C232" s="278"/>
      <c r="D232" s="277"/>
      <c r="E232" s="277"/>
      <c r="F232" s="277"/>
      <c r="G232" s="277"/>
      <c r="H232" s="277"/>
      <c r="I232" s="277"/>
      <c r="J232" s="277"/>
      <c r="K232" s="287"/>
    </row>
    <row r="233" spans="1:15" s="108" customFormat="1" ht="99.75" customHeight="1">
      <c r="A233" s="239">
        <v>1</v>
      </c>
      <c r="B233" s="414" t="s">
        <v>458</v>
      </c>
      <c r="C233" s="335" t="s">
        <v>292</v>
      </c>
      <c r="D233" s="335" t="s">
        <v>292</v>
      </c>
      <c r="E233" s="335" t="s">
        <v>292</v>
      </c>
      <c r="F233" s="334">
        <v>9</v>
      </c>
      <c r="G233" s="335" t="s">
        <v>292</v>
      </c>
      <c r="H233" s="386">
        <f>203+510.5607+150+193.5+168</f>
        <v>1225.0607</v>
      </c>
      <c r="I233" s="335" t="s">
        <v>292</v>
      </c>
      <c r="J233" s="386">
        <f>H233</f>
        <v>1225.0607</v>
      </c>
      <c r="K233" s="239">
        <v>9</v>
      </c>
      <c r="L233" s="332" t="s">
        <v>395</v>
      </c>
      <c r="M233" s="332" t="s">
        <v>396</v>
      </c>
      <c r="N233" s="332"/>
      <c r="O233" s="238"/>
    </row>
    <row r="234" spans="1:15" s="108" customFormat="1" ht="51" customHeight="1">
      <c r="A234" s="239">
        <v>2</v>
      </c>
      <c r="B234" s="414" t="s">
        <v>459</v>
      </c>
      <c r="C234" s="335" t="s">
        <v>292</v>
      </c>
      <c r="D234" s="335" t="s">
        <v>292</v>
      </c>
      <c r="E234" s="335" t="s">
        <v>292</v>
      </c>
      <c r="F234" s="334">
        <v>4</v>
      </c>
      <c r="G234" s="335" t="s">
        <v>292</v>
      </c>
      <c r="H234" s="334">
        <v>816</v>
      </c>
      <c r="I234" s="335" t="s">
        <v>292</v>
      </c>
      <c r="J234" s="334">
        <f>H234</f>
        <v>816</v>
      </c>
      <c r="K234" s="239">
        <v>4</v>
      </c>
      <c r="L234" s="239"/>
      <c r="M234" s="332" t="s">
        <v>397</v>
      </c>
      <c r="N234" s="238"/>
      <c r="O234" s="238"/>
    </row>
    <row r="235" spans="1:15" s="108" customFormat="1" ht="110.25" customHeight="1">
      <c r="A235" s="239">
        <v>3</v>
      </c>
      <c r="B235" s="414" t="s">
        <v>460</v>
      </c>
      <c r="C235" s="335" t="s">
        <v>292</v>
      </c>
      <c r="D235" s="334">
        <v>1</v>
      </c>
      <c r="E235" s="334">
        <v>83</v>
      </c>
      <c r="F235" s="334">
        <v>5</v>
      </c>
      <c r="G235" s="334">
        <v>15</v>
      </c>
      <c r="H235" s="334">
        <v>447.65</v>
      </c>
      <c r="I235" s="335" t="s">
        <v>292</v>
      </c>
      <c r="J235" s="334">
        <f>H235+G235</f>
        <v>462.65</v>
      </c>
      <c r="K235" s="239">
        <v>6</v>
      </c>
      <c r="L235" s="239"/>
      <c r="M235" s="332" t="s">
        <v>398</v>
      </c>
      <c r="N235" s="239"/>
      <c r="O235" s="239"/>
    </row>
    <row r="236" spans="1:15" s="108" customFormat="1" ht="106.5" customHeight="1">
      <c r="A236" s="332">
        <v>4</v>
      </c>
      <c r="B236" s="414" t="s">
        <v>461</v>
      </c>
      <c r="C236" s="335" t="s">
        <v>292</v>
      </c>
      <c r="D236" s="335">
        <v>2</v>
      </c>
      <c r="E236" s="335">
        <v>82</v>
      </c>
      <c r="F236" s="335">
        <v>11</v>
      </c>
      <c r="G236" s="335">
        <v>12</v>
      </c>
      <c r="H236" s="335">
        <f>1137.32+9.38</f>
        <v>1146.7</v>
      </c>
      <c r="I236" s="335" t="s">
        <v>292</v>
      </c>
      <c r="J236" s="335">
        <f>H236+G236</f>
        <v>1158.7</v>
      </c>
      <c r="K236" s="332">
        <v>14</v>
      </c>
      <c r="L236" s="332" t="s">
        <v>403</v>
      </c>
      <c r="M236" s="332" t="s">
        <v>399</v>
      </c>
      <c r="N236" s="332"/>
      <c r="O236" s="332"/>
    </row>
    <row r="237" spans="1:15" s="108" customFormat="1" ht="93.75" customHeight="1">
      <c r="A237" s="332">
        <v>5</v>
      </c>
      <c r="B237" s="414" t="s">
        <v>462</v>
      </c>
      <c r="C237" s="335" t="s">
        <v>292</v>
      </c>
      <c r="D237" s="335">
        <v>1</v>
      </c>
      <c r="E237" s="335">
        <v>25</v>
      </c>
      <c r="F237" s="335">
        <v>7</v>
      </c>
      <c r="G237" s="335">
        <v>5</v>
      </c>
      <c r="H237" s="335">
        <v>606.69</v>
      </c>
      <c r="I237" s="335" t="s">
        <v>292</v>
      </c>
      <c r="J237" s="335">
        <v>611.69</v>
      </c>
      <c r="K237" s="332">
        <v>8</v>
      </c>
      <c r="L237" s="332"/>
      <c r="M237" s="332" t="s">
        <v>400</v>
      </c>
      <c r="N237" s="332"/>
      <c r="O237" s="414"/>
    </row>
    <row r="238" spans="1:15" s="141" customFormat="1" ht="45.75" customHeight="1">
      <c r="A238" s="332">
        <v>6</v>
      </c>
      <c r="B238" s="332" t="s">
        <v>463</v>
      </c>
      <c r="C238" s="335" t="s">
        <v>292</v>
      </c>
      <c r="D238" s="335" t="s">
        <v>292</v>
      </c>
      <c r="E238" s="335" t="s">
        <v>292</v>
      </c>
      <c r="F238" s="335">
        <v>5</v>
      </c>
      <c r="G238" s="335" t="s">
        <v>292</v>
      </c>
      <c r="H238" s="335">
        <f>110.8+37+5.84+72.37</f>
        <v>226.01000000000002</v>
      </c>
      <c r="I238" s="335" t="s">
        <v>292</v>
      </c>
      <c r="J238" s="335">
        <f>H238</f>
        <v>226.01000000000002</v>
      </c>
      <c r="K238" s="332">
        <v>5</v>
      </c>
      <c r="L238" s="332" t="s">
        <v>402</v>
      </c>
      <c r="M238" s="332" t="s">
        <v>401</v>
      </c>
      <c r="N238" s="332"/>
      <c r="O238" s="332"/>
    </row>
    <row r="239" spans="1:15" s="141" customFormat="1" ht="19.5" customHeight="1">
      <c r="A239" s="498"/>
      <c r="B239" s="276" t="s">
        <v>102</v>
      </c>
      <c r="C239" s="271" t="s">
        <v>292</v>
      </c>
      <c r="D239" s="369">
        <f>D237+D236+D235</f>
        <v>4</v>
      </c>
      <c r="E239" s="369">
        <f>E237+E236+E235</f>
        <v>190</v>
      </c>
      <c r="F239" s="369">
        <f>F238+F237+F236+F235+F234+F233</f>
        <v>41</v>
      </c>
      <c r="G239" s="369">
        <f>G237+G236+G235</f>
        <v>32</v>
      </c>
      <c r="H239" s="436">
        <f>H238+H237+H236+H235+H234+H233</f>
        <v>4468.1107</v>
      </c>
      <c r="I239" s="271" t="s">
        <v>292</v>
      </c>
      <c r="J239" s="436">
        <f>J238+J237+J236+J235+J234+J233</f>
        <v>4500.1107</v>
      </c>
      <c r="K239" s="369">
        <f>K238+K237+K236+K235+K234+K233</f>
        <v>46</v>
      </c>
      <c r="L239" s="499"/>
      <c r="M239" s="500"/>
      <c r="N239" s="501"/>
      <c r="O239" s="502"/>
    </row>
    <row r="240" spans="1:11" s="108" customFormat="1" ht="12" customHeight="1">
      <c r="A240" s="134"/>
      <c r="B240" s="60"/>
      <c r="C240" s="60"/>
      <c r="D240" s="60"/>
      <c r="E240" s="60"/>
      <c r="F240" s="60"/>
      <c r="G240" s="60"/>
      <c r="H240" s="60"/>
      <c r="I240" s="60"/>
      <c r="J240" s="60"/>
      <c r="K240" s="287"/>
    </row>
    <row r="241" spans="1:11" s="108" customFormat="1" ht="16.5" customHeight="1">
      <c r="A241" s="134"/>
      <c r="B241" s="976" t="s">
        <v>214</v>
      </c>
      <c r="C241" s="976"/>
      <c r="D241" s="975"/>
      <c r="E241" s="975"/>
      <c r="F241" s="975"/>
      <c r="G241" s="975"/>
      <c r="H241" s="975"/>
      <c r="I241" s="975"/>
      <c r="J241" s="975"/>
      <c r="K241" s="287"/>
    </row>
    <row r="242" spans="1:15" s="159" customFormat="1" ht="61.5" customHeight="1">
      <c r="A242" s="503" t="s">
        <v>406</v>
      </c>
      <c r="B242" s="503" t="s">
        <v>464</v>
      </c>
      <c r="C242" s="332" t="s">
        <v>292</v>
      </c>
      <c r="D242" s="344">
        <v>3</v>
      </c>
      <c r="E242" s="333" t="s">
        <v>292</v>
      </c>
      <c r="F242" s="344">
        <v>3</v>
      </c>
      <c r="G242" s="333" t="s">
        <v>292</v>
      </c>
      <c r="H242" s="236">
        <v>128.94</v>
      </c>
      <c r="I242" s="236" t="s">
        <v>292</v>
      </c>
      <c r="J242" s="236">
        <f>SUM(G242:I242)</f>
        <v>128.94</v>
      </c>
      <c r="K242" s="344">
        <v>3</v>
      </c>
      <c r="L242" s="344"/>
      <c r="M242" s="346" t="s">
        <v>404</v>
      </c>
      <c r="N242" s="236"/>
      <c r="O242" s="237"/>
    </row>
    <row r="243" spans="1:15" s="159" customFormat="1" ht="49.5" customHeight="1">
      <c r="A243" s="503" t="s">
        <v>407</v>
      </c>
      <c r="B243" s="503" t="s">
        <v>465</v>
      </c>
      <c r="C243" s="332" t="s">
        <v>292</v>
      </c>
      <c r="D243" s="344">
        <v>3</v>
      </c>
      <c r="E243" s="333" t="s">
        <v>292</v>
      </c>
      <c r="F243" s="344">
        <v>3</v>
      </c>
      <c r="G243" s="333" t="s">
        <v>292</v>
      </c>
      <c r="H243" s="236">
        <v>151</v>
      </c>
      <c r="I243" s="236" t="s">
        <v>292</v>
      </c>
      <c r="J243" s="236">
        <f>SUM(G243:I243)</f>
        <v>151</v>
      </c>
      <c r="K243" s="344">
        <v>3</v>
      </c>
      <c r="L243" s="344"/>
      <c r="M243" s="346" t="s">
        <v>405</v>
      </c>
      <c r="N243" s="236"/>
      <c r="O243" s="237"/>
    </row>
    <row r="244" spans="1:15" s="108" customFormat="1" ht="78" customHeight="1">
      <c r="A244" s="503" t="s">
        <v>408</v>
      </c>
      <c r="B244" s="503" t="s">
        <v>466</v>
      </c>
      <c r="C244" s="332" t="s">
        <v>292</v>
      </c>
      <c r="D244" s="344">
        <v>5</v>
      </c>
      <c r="E244" s="344">
        <v>1</v>
      </c>
      <c r="F244" s="344">
        <v>4</v>
      </c>
      <c r="G244" s="333">
        <v>5</v>
      </c>
      <c r="H244" s="236">
        <v>145</v>
      </c>
      <c r="I244" s="236" t="s">
        <v>292</v>
      </c>
      <c r="J244" s="236">
        <f>SUM(G244:I244)</f>
        <v>150</v>
      </c>
      <c r="K244" s="344">
        <v>5</v>
      </c>
      <c r="L244" s="344"/>
      <c r="M244" s="346" t="s">
        <v>410</v>
      </c>
      <c r="N244" s="236"/>
      <c r="O244" s="237"/>
    </row>
    <row r="245" spans="1:15" s="108" customFormat="1" ht="28.5" customHeight="1">
      <c r="A245" s="503" t="s">
        <v>409</v>
      </c>
      <c r="B245" s="503" t="s">
        <v>467</v>
      </c>
      <c r="C245" s="332" t="s">
        <v>292</v>
      </c>
      <c r="D245" s="344">
        <v>1</v>
      </c>
      <c r="E245" s="344">
        <v>1</v>
      </c>
      <c r="F245" s="333" t="s">
        <v>292</v>
      </c>
      <c r="G245" s="236">
        <v>0.2976</v>
      </c>
      <c r="H245" s="333" t="s">
        <v>292</v>
      </c>
      <c r="I245" s="236" t="s">
        <v>292</v>
      </c>
      <c r="J245" s="236">
        <f>SUM(G245:I245)</f>
        <v>0.2976</v>
      </c>
      <c r="K245" s="349">
        <v>1</v>
      </c>
      <c r="L245" s="344"/>
      <c r="M245" s="504" t="s">
        <v>411</v>
      </c>
      <c r="N245" s="236"/>
      <c r="O245" s="237"/>
    </row>
    <row r="246" spans="1:15" s="108" customFormat="1" ht="24.75" customHeight="1">
      <c r="A246" s="505"/>
      <c r="B246" s="506" t="s">
        <v>102</v>
      </c>
      <c r="C246" s="196" t="s">
        <v>292</v>
      </c>
      <c r="D246" s="507">
        <f>SUM(D242:D245)</f>
        <v>12</v>
      </c>
      <c r="E246" s="507">
        <f>SUM(E242:E245)</f>
        <v>2</v>
      </c>
      <c r="F246" s="507">
        <f>SUM(F242:F245)</f>
        <v>10</v>
      </c>
      <c r="G246" s="508">
        <f>SUM(G242:G245)</f>
        <v>5.2976</v>
      </c>
      <c r="H246" s="509">
        <f>SUM(H242:H245)</f>
        <v>424.94</v>
      </c>
      <c r="I246" s="508" t="s">
        <v>292</v>
      </c>
      <c r="J246" s="510">
        <f>SUM(J242:J245)</f>
        <v>430.2376</v>
      </c>
      <c r="K246" s="507">
        <f>SUM(K242:K245)</f>
        <v>12</v>
      </c>
      <c r="L246" s="511"/>
      <c r="M246" s="505"/>
      <c r="N246" s="512"/>
      <c r="O246" s="512"/>
    </row>
    <row r="247" spans="1:15" s="108" customFormat="1" ht="37.5" customHeight="1">
      <c r="A247" s="1053" t="s">
        <v>469</v>
      </c>
      <c r="B247" s="1054"/>
      <c r="C247" s="1054"/>
      <c r="D247" s="1054"/>
      <c r="E247" s="1054"/>
      <c r="F247" s="1054"/>
      <c r="G247" s="1054"/>
      <c r="H247" s="1054"/>
      <c r="I247" s="1054"/>
      <c r="J247" s="1054"/>
      <c r="K247" s="1054"/>
      <c r="L247" s="1054"/>
      <c r="M247" s="1054"/>
      <c r="N247" s="1054"/>
      <c r="O247" s="1054"/>
    </row>
    <row r="248" spans="1:15" s="108" customFormat="1" ht="30.75" customHeight="1">
      <c r="A248" s="354">
        <v>1</v>
      </c>
      <c r="B248" s="358" t="s">
        <v>122</v>
      </c>
      <c r="C248" s="292" t="s">
        <v>292</v>
      </c>
      <c r="D248" s="292">
        <v>1</v>
      </c>
      <c r="E248" s="292" t="s">
        <v>292</v>
      </c>
      <c r="F248" s="292">
        <v>1</v>
      </c>
      <c r="G248" s="292" t="s">
        <v>292</v>
      </c>
      <c r="H248" s="292">
        <v>100</v>
      </c>
      <c r="I248" s="292" t="s">
        <v>292</v>
      </c>
      <c r="J248" s="292">
        <f>SUM(G248:I248)</f>
        <v>100</v>
      </c>
      <c r="K248" s="292">
        <v>1</v>
      </c>
      <c r="L248" s="355" t="s">
        <v>472</v>
      </c>
      <c r="M248" s="354"/>
      <c r="N248" s="513"/>
      <c r="O248" s="513"/>
    </row>
    <row r="249" spans="1:15" s="108" customFormat="1" ht="31.5" customHeight="1">
      <c r="A249" s="354">
        <v>2</v>
      </c>
      <c r="B249" s="358" t="s">
        <v>470</v>
      </c>
      <c r="C249" s="292" t="s">
        <v>292</v>
      </c>
      <c r="D249" s="292">
        <v>1</v>
      </c>
      <c r="E249" s="292" t="s">
        <v>292</v>
      </c>
      <c r="F249" s="292">
        <v>1</v>
      </c>
      <c r="G249" s="292" t="s">
        <v>292</v>
      </c>
      <c r="H249" s="292">
        <v>55</v>
      </c>
      <c r="I249" s="292" t="s">
        <v>292</v>
      </c>
      <c r="J249" s="292">
        <f>SUM(G249:I249)</f>
        <v>55</v>
      </c>
      <c r="K249" s="292">
        <v>1</v>
      </c>
      <c r="L249" s="355" t="s">
        <v>473</v>
      </c>
      <c r="M249" s="354"/>
      <c r="N249" s="513"/>
      <c r="O249" s="513"/>
    </row>
    <row r="250" spans="1:15" s="108" customFormat="1" ht="18.75" customHeight="1">
      <c r="A250" s="358"/>
      <c r="B250" s="514" t="s">
        <v>471</v>
      </c>
      <c r="C250" s="358" t="s">
        <v>292</v>
      </c>
      <c r="D250" s="358">
        <f>SUM(D248:D249)</f>
        <v>2</v>
      </c>
      <c r="E250" s="358" t="s">
        <v>292</v>
      </c>
      <c r="F250" s="358">
        <f aca="true" t="shared" si="9" ref="F250:K250">SUM(F248:F249)</f>
        <v>2</v>
      </c>
      <c r="G250" s="358" t="s">
        <v>292</v>
      </c>
      <c r="H250" s="358">
        <f t="shared" si="9"/>
        <v>155</v>
      </c>
      <c r="I250" s="358" t="s">
        <v>292</v>
      </c>
      <c r="J250" s="358">
        <f t="shared" si="9"/>
        <v>155</v>
      </c>
      <c r="K250" s="358">
        <f t="shared" si="9"/>
        <v>2</v>
      </c>
      <c r="L250" s="358"/>
      <c r="M250" s="358"/>
      <c r="N250" s="515"/>
      <c r="O250" s="515"/>
    </row>
    <row r="251" spans="1:11" s="108" customFormat="1" ht="16.5" customHeight="1">
      <c r="A251" s="134"/>
      <c r="B251" s="976" t="s">
        <v>215</v>
      </c>
      <c r="C251" s="976"/>
      <c r="D251" s="975"/>
      <c r="E251" s="975"/>
      <c r="F251" s="975"/>
      <c r="G251" s="975"/>
      <c r="H251" s="975"/>
      <c r="I251" s="975"/>
      <c r="J251" s="975"/>
      <c r="K251" s="153"/>
    </row>
    <row r="252" spans="1:11" s="108" customFormat="1" ht="9.75" customHeight="1">
      <c r="A252" s="134"/>
      <c r="B252" s="60"/>
      <c r="C252" s="60"/>
      <c r="D252" s="60"/>
      <c r="E252" s="60"/>
      <c r="F252" s="60"/>
      <c r="G252" s="60"/>
      <c r="H252" s="60"/>
      <c r="I252" s="60"/>
      <c r="J252" s="60"/>
      <c r="K252" s="287"/>
    </row>
    <row r="253" spans="1:15" s="108" customFormat="1" ht="91.5" customHeight="1">
      <c r="A253" s="151">
        <v>1</v>
      </c>
      <c r="B253" s="332" t="s">
        <v>511</v>
      </c>
      <c r="C253" s="332" t="s">
        <v>292</v>
      </c>
      <c r="D253" s="332" t="s">
        <v>292</v>
      </c>
      <c r="E253" s="332" t="s">
        <v>292</v>
      </c>
      <c r="F253" s="332">
        <v>7</v>
      </c>
      <c r="G253" s="332" t="s">
        <v>292</v>
      </c>
      <c r="H253" s="335">
        <v>594.1</v>
      </c>
      <c r="I253" s="332" t="s">
        <v>292</v>
      </c>
      <c r="J253" s="335">
        <v>594.1</v>
      </c>
      <c r="K253" s="332">
        <v>7</v>
      </c>
      <c r="L253" s="290" t="s">
        <v>508</v>
      </c>
      <c r="M253" s="290" t="s">
        <v>510</v>
      </c>
      <c r="N253" s="128"/>
      <c r="O253" s="128"/>
    </row>
    <row r="254" spans="1:15" s="108" customFormat="1" ht="34.5" customHeight="1">
      <c r="A254" s="151">
        <v>2</v>
      </c>
      <c r="B254" s="332" t="s">
        <v>512</v>
      </c>
      <c r="C254" s="332" t="s">
        <v>292</v>
      </c>
      <c r="D254" s="332" t="s">
        <v>292</v>
      </c>
      <c r="E254" s="332" t="s">
        <v>292</v>
      </c>
      <c r="F254" s="332">
        <v>3</v>
      </c>
      <c r="G254" s="332" t="s">
        <v>292</v>
      </c>
      <c r="H254" s="335">
        <v>529</v>
      </c>
      <c r="I254" s="332" t="s">
        <v>292</v>
      </c>
      <c r="J254" s="335">
        <v>529</v>
      </c>
      <c r="K254" s="332">
        <v>3</v>
      </c>
      <c r="L254" s="516" t="s">
        <v>509</v>
      </c>
      <c r="M254" s="290" t="s">
        <v>320</v>
      </c>
      <c r="N254" s="128"/>
      <c r="O254" s="128"/>
    </row>
    <row r="255" spans="1:15" s="108" customFormat="1" ht="47.25" customHeight="1">
      <c r="A255" s="517" t="s">
        <v>408</v>
      </c>
      <c r="B255" s="332" t="s">
        <v>513</v>
      </c>
      <c r="C255" s="332" t="s">
        <v>292</v>
      </c>
      <c r="D255" s="332" t="s">
        <v>292</v>
      </c>
      <c r="E255" s="332" t="s">
        <v>292</v>
      </c>
      <c r="F255" s="332">
        <v>2</v>
      </c>
      <c r="G255" s="332" t="s">
        <v>292</v>
      </c>
      <c r="H255" s="335">
        <v>117</v>
      </c>
      <c r="I255" s="332" t="s">
        <v>292</v>
      </c>
      <c r="J255" s="335">
        <v>117</v>
      </c>
      <c r="K255" s="332">
        <v>2</v>
      </c>
      <c r="L255" s="468"/>
      <c r="M255" s="290" t="s">
        <v>514</v>
      </c>
      <c r="N255" s="128"/>
      <c r="O255" s="128"/>
    </row>
    <row r="256" spans="1:15" s="108" customFormat="1" ht="43.5" customHeight="1">
      <c r="A256" s="517" t="s">
        <v>409</v>
      </c>
      <c r="B256" s="332" t="s">
        <v>515</v>
      </c>
      <c r="C256" s="332" t="s">
        <v>292</v>
      </c>
      <c r="D256" s="332">
        <v>2</v>
      </c>
      <c r="E256" s="332">
        <v>3</v>
      </c>
      <c r="F256" s="332">
        <v>1</v>
      </c>
      <c r="G256" s="332">
        <v>3</v>
      </c>
      <c r="H256" s="335">
        <v>5</v>
      </c>
      <c r="I256" s="332" t="s">
        <v>292</v>
      </c>
      <c r="J256" s="335">
        <v>8</v>
      </c>
      <c r="K256" s="332">
        <v>3</v>
      </c>
      <c r="L256" s="290" t="s">
        <v>516</v>
      </c>
      <c r="M256" s="290" t="s">
        <v>517</v>
      </c>
      <c r="N256" s="128"/>
      <c r="O256" s="128"/>
    </row>
    <row r="257" spans="1:11" s="108" customFormat="1" ht="20.25" customHeight="1">
      <c r="A257" s="1070" t="s">
        <v>139</v>
      </c>
      <c r="B257" s="1071"/>
      <c r="C257" s="414" t="s">
        <v>292</v>
      </c>
      <c r="D257" s="518">
        <f>SUM(D255:D256)</f>
        <v>2</v>
      </c>
      <c r="E257" s="518">
        <f>SUM(E255:E256)</f>
        <v>3</v>
      </c>
      <c r="F257" s="518">
        <f>SUM(F253:F256)</f>
        <v>13</v>
      </c>
      <c r="G257" s="519">
        <f>SUM(G255:G256)</f>
        <v>3</v>
      </c>
      <c r="H257" s="520">
        <f>SUM(H253:H256)</f>
        <v>1245.1</v>
      </c>
      <c r="I257" s="398" t="s">
        <v>292</v>
      </c>
      <c r="J257" s="520">
        <f>SUM(J253:J256)</f>
        <v>1248.1</v>
      </c>
      <c r="K257" s="146">
        <f>SUM(K253:K256)</f>
        <v>15</v>
      </c>
    </row>
    <row r="258" spans="1:11" s="108" customFormat="1" ht="12" customHeight="1">
      <c r="A258" s="134"/>
      <c r="B258" s="60"/>
      <c r="C258" s="60"/>
      <c r="D258" s="60"/>
      <c r="E258" s="60"/>
      <c r="F258" s="60"/>
      <c r="G258" s="60"/>
      <c r="H258" s="60"/>
      <c r="I258" s="60"/>
      <c r="J258" s="60"/>
      <c r="K258" s="153"/>
    </row>
    <row r="259" spans="1:12" s="108" customFormat="1" ht="16.5" customHeight="1">
      <c r="A259" s="134"/>
      <c r="B259" s="1021" t="s">
        <v>294</v>
      </c>
      <c r="C259" s="1021"/>
      <c r="D259" s="1021"/>
      <c r="E259" s="1021"/>
      <c r="F259" s="1021"/>
      <c r="G259" s="1021"/>
      <c r="H259" s="1021"/>
      <c r="I259" s="1021"/>
      <c r="J259" s="1021"/>
      <c r="K259" s="1021"/>
      <c r="L259" s="1021"/>
    </row>
    <row r="260" spans="1:11" s="108" customFormat="1" ht="12" customHeight="1">
      <c r="A260" s="135"/>
      <c r="B260" s="164"/>
      <c r="C260" s="164"/>
      <c r="D260" s="164"/>
      <c r="E260" s="164"/>
      <c r="F260" s="61"/>
      <c r="G260" s="61"/>
      <c r="H260" s="61"/>
      <c r="I260" s="61"/>
      <c r="J260" s="61"/>
      <c r="K260" s="153"/>
    </row>
    <row r="261" spans="1:15" s="108" customFormat="1" ht="61.5" customHeight="1">
      <c r="A261" s="521">
        <v>1</v>
      </c>
      <c r="B261" s="96" t="s">
        <v>538</v>
      </c>
      <c r="C261" s="332" t="s">
        <v>292</v>
      </c>
      <c r="D261" s="332">
        <v>111</v>
      </c>
      <c r="E261" s="332">
        <v>5237</v>
      </c>
      <c r="F261" s="332">
        <v>4</v>
      </c>
      <c r="G261" s="363">
        <v>2431</v>
      </c>
      <c r="H261" s="363">
        <v>3276</v>
      </c>
      <c r="I261" s="332" t="s">
        <v>292</v>
      </c>
      <c r="J261" s="332">
        <v>5707</v>
      </c>
      <c r="K261" s="332">
        <v>1</v>
      </c>
      <c r="L261" s="290" t="s">
        <v>542</v>
      </c>
      <c r="M261" s="257"/>
      <c r="N261" s="128"/>
      <c r="O261" s="128"/>
    </row>
    <row r="262" spans="1:15" s="108" customFormat="1" ht="32.25" customHeight="1">
      <c r="A262" s="332">
        <v>2</v>
      </c>
      <c r="B262" s="414" t="s">
        <v>296</v>
      </c>
      <c r="C262" s="332" t="s">
        <v>292</v>
      </c>
      <c r="D262" s="332">
        <v>30</v>
      </c>
      <c r="E262" s="332">
        <v>875</v>
      </c>
      <c r="F262" s="332" t="s">
        <v>292</v>
      </c>
      <c r="G262" s="363">
        <v>163</v>
      </c>
      <c r="H262" s="363" t="s">
        <v>292</v>
      </c>
      <c r="I262" s="332" t="s">
        <v>292</v>
      </c>
      <c r="J262" s="332">
        <v>163</v>
      </c>
      <c r="K262" s="332">
        <v>1</v>
      </c>
      <c r="L262" s="290" t="s">
        <v>543</v>
      </c>
      <c r="M262" s="257"/>
      <c r="N262" s="128"/>
      <c r="O262" s="128"/>
    </row>
    <row r="263" spans="1:15" s="108" customFormat="1" ht="47.25" customHeight="1">
      <c r="A263" s="332">
        <v>3</v>
      </c>
      <c r="B263" s="96" t="s">
        <v>539</v>
      </c>
      <c r="C263" s="332" t="s">
        <v>292</v>
      </c>
      <c r="D263" s="332">
        <v>93</v>
      </c>
      <c r="E263" s="522">
        <v>38120</v>
      </c>
      <c r="F263" s="332" t="s">
        <v>292</v>
      </c>
      <c r="G263" s="363">
        <v>3812</v>
      </c>
      <c r="H263" s="363" t="s">
        <v>292</v>
      </c>
      <c r="I263" s="332" t="s">
        <v>292</v>
      </c>
      <c r="J263" s="523">
        <v>3812</v>
      </c>
      <c r="K263" s="332">
        <v>1</v>
      </c>
      <c r="L263" s="290" t="s">
        <v>544</v>
      </c>
      <c r="M263" s="257"/>
      <c r="N263" s="128"/>
      <c r="O263" s="128"/>
    </row>
    <row r="264" spans="1:15" s="108" customFormat="1" ht="20.25" customHeight="1">
      <c r="A264" s="299">
        <v>4</v>
      </c>
      <c r="B264" s="414" t="s">
        <v>295</v>
      </c>
      <c r="C264" s="332" t="s">
        <v>292</v>
      </c>
      <c r="D264" s="332">
        <v>6</v>
      </c>
      <c r="E264" s="332">
        <v>524</v>
      </c>
      <c r="F264" s="332" t="s">
        <v>299</v>
      </c>
      <c r="G264" s="363">
        <v>120</v>
      </c>
      <c r="H264" s="363" t="s">
        <v>292</v>
      </c>
      <c r="I264" s="332" t="s">
        <v>292</v>
      </c>
      <c r="J264" s="332">
        <v>120</v>
      </c>
      <c r="K264" s="332">
        <v>1</v>
      </c>
      <c r="L264" s="290"/>
      <c r="M264" s="290" t="s">
        <v>321</v>
      </c>
      <c r="N264" s="128"/>
      <c r="O264" s="128"/>
    </row>
    <row r="265" spans="1:15" s="108" customFormat="1" ht="75.75" customHeight="1">
      <c r="A265" s="299">
        <v>5</v>
      </c>
      <c r="B265" s="332" t="s">
        <v>540</v>
      </c>
      <c r="C265" s="332" t="s">
        <v>292</v>
      </c>
      <c r="D265" s="381">
        <v>164</v>
      </c>
      <c r="E265" s="381">
        <v>7127</v>
      </c>
      <c r="F265" s="332">
        <v>35</v>
      </c>
      <c r="G265" s="363">
        <v>3760</v>
      </c>
      <c r="H265" s="363">
        <v>1283</v>
      </c>
      <c r="I265" s="332" t="s">
        <v>292</v>
      </c>
      <c r="J265" s="523">
        <v>5043</v>
      </c>
      <c r="K265" s="332">
        <v>4</v>
      </c>
      <c r="L265" s="290"/>
      <c r="M265" s="290" t="s">
        <v>545</v>
      </c>
      <c r="N265" s="524"/>
      <c r="O265" s="524"/>
    </row>
    <row r="266" spans="1:15" s="108" customFormat="1" ht="40.5" customHeight="1">
      <c r="A266" s="299">
        <v>6</v>
      </c>
      <c r="B266" s="332" t="s">
        <v>541</v>
      </c>
      <c r="C266" s="332" t="s">
        <v>292</v>
      </c>
      <c r="D266" s="381">
        <v>57</v>
      </c>
      <c r="E266" s="381">
        <v>2630</v>
      </c>
      <c r="F266" s="332">
        <v>3</v>
      </c>
      <c r="G266" s="363">
        <v>1480</v>
      </c>
      <c r="H266" s="363">
        <v>75</v>
      </c>
      <c r="I266" s="332" t="s">
        <v>292</v>
      </c>
      <c r="J266" s="523">
        <v>1555</v>
      </c>
      <c r="K266" s="332">
        <v>2</v>
      </c>
      <c r="L266" s="290"/>
      <c r="M266" s="290" t="s">
        <v>546</v>
      </c>
      <c r="N266" s="524"/>
      <c r="O266" s="524"/>
    </row>
    <row r="267" spans="1:15" s="108" customFormat="1" ht="15" customHeight="1">
      <c r="A267" s="299"/>
      <c r="B267" s="299" t="s">
        <v>537</v>
      </c>
      <c r="C267" s="391"/>
      <c r="D267" s="391"/>
      <c r="E267" s="391"/>
      <c r="F267" s="414"/>
      <c r="G267" s="525"/>
      <c r="H267" s="525"/>
      <c r="I267" s="391"/>
      <c r="J267" s="523"/>
      <c r="K267" s="414"/>
      <c r="L267" s="290"/>
      <c r="M267" s="290" t="s">
        <v>547</v>
      </c>
      <c r="N267" s="524"/>
      <c r="O267" s="524"/>
    </row>
    <row r="268" spans="1:11" s="108" customFormat="1" ht="19.5" customHeight="1">
      <c r="A268" s="991" t="s">
        <v>139</v>
      </c>
      <c r="B268" s="992"/>
      <c r="C268" s="113" t="s">
        <v>292</v>
      </c>
      <c r="D268" s="211">
        <f>SUM(D261:D267)</f>
        <v>461</v>
      </c>
      <c r="E268" s="211">
        <f>SUM(E261:E267)</f>
        <v>54513</v>
      </c>
      <c r="F268" s="211">
        <f>SUM(F261:F267)</f>
        <v>42</v>
      </c>
      <c r="G268" s="526">
        <f>SUM(G261:G267)</f>
        <v>11766</v>
      </c>
      <c r="H268" s="526">
        <f>SUM(H261:H267)</f>
        <v>4634</v>
      </c>
      <c r="I268" s="113" t="s">
        <v>292</v>
      </c>
      <c r="J268" s="120">
        <f>SUM(J261:J267)</f>
        <v>16400</v>
      </c>
      <c r="K268" s="186">
        <f>SUM(K261:K267)</f>
        <v>10</v>
      </c>
    </row>
    <row r="269" spans="1:11" s="108" customFormat="1" ht="16.5" customHeight="1">
      <c r="A269" s="161"/>
      <c r="B269" s="161"/>
      <c r="C269" s="161"/>
      <c r="D269" s="162"/>
      <c r="E269" s="162"/>
      <c r="F269" s="162"/>
      <c r="G269" s="163"/>
      <c r="H269" s="163"/>
      <c r="I269" s="163"/>
      <c r="J269" s="70"/>
      <c r="K269" s="153"/>
    </row>
    <row r="270" spans="1:12" s="108" customFormat="1" ht="16.5" customHeight="1">
      <c r="A270" s="134"/>
      <c r="B270" s="976" t="s">
        <v>216</v>
      </c>
      <c r="C270" s="976"/>
      <c r="D270" s="975"/>
      <c r="E270" s="975"/>
      <c r="F270" s="975"/>
      <c r="G270" s="975"/>
      <c r="H270" s="975"/>
      <c r="I270" s="975"/>
      <c r="J270" s="975"/>
      <c r="K270" s="153"/>
      <c r="L270" s="60"/>
    </row>
    <row r="271" spans="1:12" s="108" customFormat="1" ht="12" customHeight="1">
      <c r="A271" s="165"/>
      <c r="B271" s="166"/>
      <c r="C271" s="166"/>
      <c r="D271" s="167"/>
      <c r="E271" s="167"/>
      <c r="F271" s="167"/>
      <c r="G271" s="167"/>
      <c r="H271" s="167"/>
      <c r="I271" s="167"/>
      <c r="J271" s="61"/>
      <c r="K271" s="153"/>
      <c r="L271" s="60"/>
    </row>
    <row r="272" spans="1:29" s="390" customFormat="1" ht="75" customHeight="1">
      <c r="A272" s="332">
        <v>1</v>
      </c>
      <c r="B272" s="332" t="s">
        <v>580</v>
      </c>
      <c r="C272" s="381" t="s">
        <v>292</v>
      </c>
      <c r="D272" s="332">
        <v>10</v>
      </c>
      <c r="E272" s="381" t="s">
        <v>292</v>
      </c>
      <c r="F272" s="332">
        <v>8</v>
      </c>
      <c r="G272" s="381" t="s">
        <v>292</v>
      </c>
      <c r="H272" s="385">
        <v>768.3</v>
      </c>
      <c r="I272" s="381" t="s">
        <v>292</v>
      </c>
      <c r="J272" s="388">
        <f>SUM(G272:I272)</f>
        <v>768.3</v>
      </c>
      <c r="K272" s="239">
        <v>13</v>
      </c>
      <c r="L272" s="97" t="s">
        <v>578</v>
      </c>
      <c r="M272" s="97"/>
      <c r="N272" s="389"/>
      <c r="O272" s="527"/>
      <c r="P272" s="1083"/>
      <c r="Q272" s="1083"/>
      <c r="R272" s="1083"/>
      <c r="S272" s="1084"/>
      <c r="T272" s="1084"/>
      <c r="U272" s="1084"/>
      <c r="V272" s="528"/>
      <c r="W272" s="529"/>
      <c r="X272" s="529"/>
      <c r="Y272" s="530"/>
      <c r="Z272" s="529"/>
      <c r="AA272" s="531"/>
      <c r="AB272" s="531"/>
      <c r="AC272" s="396"/>
    </row>
    <row r="273" spans="1:29" s="390" customFormat="1" ht="45.75" customHeight="1">
      <c r="A273" s="532">
        <v>2</v>
      </c>
      <c r="B273" s="521" t="s">
        <v>576</v>
      </c>
      <c r="C273" s="381" t="s">
        <v>292</v>
      </c>
      <c r="D273" s="521">
        <v>10</v>
      </c>
      <c r="E273" s="459" t="s">
        <v>292</v>
      </c>
      <c r="F273" s="521">
        <v>4</v>
      </c>
      <c r="G273" s="459" t="s">
        <v>292</v>
      </c>
      <c r="H273" s="533">
        <v>1231.1</v>
      </c>
      <c r="I273" s="459" t="s">
        <v>292</v>
      </c>
      <c r="J273" s="471">
        <f>SUM(G273:I273)</f>
        <v>1231.1</v>
      </c>
      <c r="K273" s="534">
        <v>11</v>
      </c>
      <c r="L273" s="97" t="s">
        <v>579</v>
      </c>
      <c r="M273" s="535"/>
      <c r="N273" s="536"/>
      <c r="O273" s="537"/>
      <c r="P273" s="1085"/>
      <c r="Q273" s="1086"/>
      <c r="R273" s="1086"/>
      <c r="S273" s="538"/>
      <c r="T273" s="538"/>
      <c r="U273" s="529"/>
      <c r="V273" s="528"/>
      <c r="W273" s="529"/>
      <c r="X273" s="529"/>
      <c r="Y273" s="530"/>
      <c r="Z273" s="529"/>
      <c r="AA273" s="531"/>
      <c r="AB273" s="531"/>
      <c r="AC273" s="396"/>
    </row>
    <row r="274" spans="1:15" s="390" customFormat="1" ht="20.25" customHeight="1">
      <c r="A274" s="1087" t="s">
        <v>102</v>
      </c>
      <c r="B274" s="1088"/>
      <c r="C274" s="112" t="s">
        <v>292</v>
      </c>
      <c r="D274" s="295">
        <f>SUM(D272:D273)</f>
        <v>20</v>
      </c>
      <c r="E274" s="112" t="s">
        <v>292</v>
      </c>
      <c r="F274" s="295">
        <f>SUM(F272:F273)</f>
        <v>12</v>
      </c>
      <c r="G274" s="539" t="s">
        <v>292</v>
      </c>
      <c r="H274" s="296">
        <v>1999.4</v>
      </c>
      <c r="I274" s="112" t="s">
        <v>292</v>
      </c>
      <c r="J274" s="297">
        <v>1999.4</v>
      </c>
      <c r="K274" s="146">
        <f>SUM(K272:K273)</f>
        <v>24</v>
      </c>
      <c r="L274" s="394"/>
      <c r="M274" s="394"/>
      <c r="N274" s="395"/>
      <c r="O274" s="540"/>
    </row>
    <row r="275" spans="1:11" s="108" customFormat="1" ht="13.5" customHeight="1">
      <c r="A275" s="168"/>
      <c r="B275" s="169"/>
      <c r="C275" s="169"/>
      <c r="D275" s="170"/>
      <c r="E275" s="170"/>
      <c r="F275" s="170"/>
      <c r="G275" s="170"/>
      <c r="H275" s="170"/>
      <c r="I275" s="170"/>
      <c r="J275" s="282"/>
      <c r="K275" s="153"/>
    </row>
    <row r="276" spans="1:11" s="108" customFormat="1" ht="16.5" customHeight="1">
      <c r="A276" s="134"/>
      <c r="B276" s="1000" t="s">
        <v>192</v>
      </c>
      <c r="C276" s="1000"/>
      <c r="D276" s="1000"/>
      <c r="E276" s="1000"/>
      <c r="F276" s="1000"/>
      <c r="G276" s="1000"/>
      <c r="H276" s="1000"/>
      <c r="I276" s="1000"/>
      <c r="J276" s="1000"/>
      <c r="K276" s="153"/>
    </row>
    <row r="277" spans="1:11" s="108" customFormat="1" ht="12" customHeight="1">
      <c r="A277" s="160"/>
      <c r="B277" s="161"/>
      <c r="C277" s="161"/>
      <c r="D277" s="162"/>
      <c r="E277" s="162"/>
      <c r="F277" s="162"/>
      <c r="G277" s="162"/>
      <c r="H277" s="162"/>
      <c r="I277" s="162"/>
      <c r="J277" s="60"/>
      <c r="K277" s="153"/>
    </row>
    <row r="278" spans="1:15" s="108" customFormat="1" ht="168" customHeight="1">
      <c r="A278" s="541">
        <v>1</v>
      </c>
      <c r="B278" s="542" t="s">
        <v>1190</v>
      </c>
      <c r="C278" s="542" t="s">
        <v>292</v>
      </c>
      <c r="D278" s="542">
        <v>12</v>
      </c>
      <c r="E278" s="542" t="s">
        <v>292</v>
      </c>
      <c r="F278" s="542">
        <v>13</v>
      </c>
      <c r="G278" s="542" t="s">
        <v>292</v>
      </c>
      <c r="H278" s="542">
        <v>1528.6</v>
      </c>
      <c r="I278" s="542" t="s">
        <v>292</v>
      </c>
      <c r="J278" s="542">
        <v>1528.6</v>
      </c>
      <c r="K278" s="543">
        <v>12</v>
      </c>
      <c r="L278" s="544"/>
      <c r="M278" s="545" t="s">
        <v>1191</v>
      </c>
      <c r="N278" s="128"/>
      <c r="O278" s="128"/>
    </row>
    <row r="279" spans="1:15" s="108" customFormat="1" ht="47.25" customHeight="1">
      <c r="A279" s="541">
        <v>2</v>
      </c>
      <c r="B279" s="542" t="s">
        <v>1192</v>
      </c>
      <c r="C279" s="542" t="s">
        <v>292</v>
      </c>
      <c r="D279" s="542">
        <v>2</v>
      </c>
      <c r="E279" s="542" t="s">
        <v>292</v>
      </c>
      <c r="F279" s="542">
        <v>2</v>
      </c>
      <c r="G279" s="542" t="s">
        <v>292</v>
      </c>
      <c r="H279" s="542">
        <v>182</v>
      </c>
      <c r="I279" s="542" t="s">
        <v>292</v>
      </c>
      <c r="J279" s="542">
        <v>182</v>
      </c>
      <c r="K279" s="543">
        <v>2</v>
      </c>
      <c r="L279" s="545" t="s">
        <v>1193</v>
      </c>
      <c r="M279" s="257" t="s">
        <v>322</v>
      </c>
      <c r="N279" s="128"/>
      <c r="O279" s="128"/>
    </row>
    <row r="280" spans="1:15" s="108" customFormat="1" ht="66" customHeight="1">
      <c r="A280" s="541">
        <v>3</v>
      </c>
      <c r="B280" s="542" t="s">
        <v>1195</v>
      </c>
      <c r="C280" s="542" t="s">
        <v>292</v>
      </c>
      <c r="D280" s="542">
        <v>8</v>
      </c>
      <c r="E280" s="542" t="s">
        <v>292</v>
      </c>
      <c r="F280" s="542">
        <v>4</v>
      </c>
      <c r="G280" s="542" t="s">
        <v>292</v>
      </c>
      <c r="H280" s="542">
        <v>1000.5</v>
      </c>
      <c r="I280" s="542" t="s">
        <v>292</v>
      </c>
      <c r="J280" s="542">
        <v>1000.5</v>
      </c>
      <c r="K280" s="543">
        <v>8</v>
      </c>
      <c r="L280" s="545" t="s">
        <v>1196</v>
      </c>
      <c r="M280" s="545" t="s">
        <v>1194</v>
      </c>
      <c r="N280" s="128"/>
      <c r="O280" s="128"/>
    </row>
    <row r="281" spans="1:12" s="108" customFormat="1" ht="21" customHeight="1">
      <c r="A281" s="956" t="s">
        <v>139</v>
      </c>
      <c r="B281" s="1015"/>
      <c r="C281" s="137" t="s">
        <v>292</v>
      </c>
      <c r="D281" s="445">
        <f>SUM(D278:D280)</f>
        <v>22</v>
      </c>
      <c r="E281" s="137" t="s">
        <v>292</v>
      </c>
      <c r="F281" s="445">
        <f>SUM(F278:F280)</f>
        <v>19</v>
      </c>
      <c r="G281" s="137" t="s">
        <v>292</v>
      </c>
      <c r="H281" s="447">
        <f>SUM(H278:H280)</f>
        <v>2711.1</v>
      </c>
      <c r="I281" s="137" t="s">
        <v>292</v>
      </c>
      <c r="J281" s="210">
        <f>SUM(J278:J280)</f>
        <v>2711.1</v>
      </c>
      <c r="K281" s="117">
        <f>SUM(K278:K280)</f>
        <v>22</v>
      </c>
      <c r="L281" s="60"/>
    </row>
    <row r="282" spans="1:11" s="108" customFormat="1" ht="12" customHeight="1">
      <c r="A282" s="161"/>
      <c r="B282" s="161"/>
      <c r="C282" s="161"/>
      <c r="D282" s="162"/>
      <c r="E282" s="162"/>
      <c r="F282" s="162"/>
      <c r="G282" s="162"/>
      <c r="H282" s="162"/>
      <c r="I282" s="162"/>
      <c r="J282" s="60"/>
      <c r="K282" s="153"/>
    </row>
    <row r="283" spans="1:11" s="108" customFormat="1" ht="9.75" customHeight="1">
      <c r="A283" s="160"/>
      <c r="B283" s="161"/>
      <c r="C283" s="161"/>
      <c r="D283" s="162"/>
      <c r="E283" s="162"/>
      <c r="F283" s="162"/>
      <c r="G283" s="162"/>
      <c r="H283" s="162"/>
      <c r="I283" s="162"/>
      <c r="J283" s="60"/>
      <c r="K283" s="153"/>
    </row>
    <row r="284" spans="1:11" s="108" customFormat="1" ht="16.5" customHeight="1">
      <c r="A284" s="134"/>
      <c r="B284" s="1001" t="s">
        <v>193</v>
      </c>
      <c r="C284" s="1001"/>
      <c r="D284" s="1005"/>
      <c r="E284" s="1005"/>
      <c r="F284" s="1005"/>
      <c r="G284" s="1005"/>
      <c r="H284" s="1005"/>
      <c r="I284" s="1005"/>
      <c r="J284" s="1005"/>
      <c r="K284" s="153"/>
    </row>
    <row r="285" spans="1:11" s="108" customFormat="1" ht="12" customHeight="1">
      <c r="A285" s="160"/>
      <c r="B285" s="161"/>
      <c r="C285" s="161"/>
      <c r="D285" s="162"/>
      <c r="E285" s="162"/>
      <c r="F285" s="162"/>
      <c r="G285" s="162"/>
      <c r="H285" s="162"/>
      <c r="I285" s="162"/>
      <c r="J285" s="60"/>
      <c r="K285" s="153"/>
    </row>
    <row r="286" spans="1:15" s="108" customFormat="1" ht="90.75" customHeight="1">
      <c r="A286" s="239">
        <v>1</v>
      </c>
      <c r="B286" s="332" t="s">
        <v>611</v>
      </c>
      <c r="C286" s="388" t="s">
        <v>292</v>
      </c>
      <c r="D286" s="239">
        <v>22</v>
      </c>
      <c r="E286" s="388" t="s">
        <v>292</v>
      </c>
      <c r="F286" s="239">
        <v>22</v>
      </c>
      <c r="G286" s="388" t="s">
        <v>292</v>
      </c>
      <c r="H286" s="388">
        <v>4244.2</v>
      </c>
      <c r="I286" s="388" t="s">
        <v>292</v>
      </c>
      <c r="J286" s="239">
        <v>4244.2</v>
      </c>
      <c r="K286" s="239">
        <v>22</v>
      </c>
      <c r="L286" s="546" t="s">
        <v>607</v>
      </c>
      <c r="M286" s="290"/>
      <c r="N286" s="434"/>
      <c r="O286" s="434"/>
    </row>
    <row r="287" spans="1:15" s="108" customFormat="1" ht="63" customHeight="1">
      <c r="A287" s="332">
        <v>2</v>
      </c>
      <c r="B287" s="332" t="s">
        <v>612</v>
      </c>
      <c r="C287" s="388" t="s">
        <v>292</v>
      </c>
      <c r="D287" s="332">
        <v>6</v>
      </c>
      <c r="E287" s="388" t="s">
        <v>292</v>
      </c>
      <c r="F287" s="332">
        <v>4</v>
      </c>
      <c r="G287" s="388" t="s">
        <v>292</v>
      </c>
      <c r="H287" s="385">
        <v>909.21</v>
      </c>
      <c r="I287" s="388" t="s">
        <v>292</v>
      </c>
      <c r="J287" s="332">
        <v>909.21</v>
      </c>
      <c r="K287" s="332">
        <v>4</v>
      </c>
      <c r="L287" s="546" t="s">
        <v>608</v>
      </c>
      <c r="M287" s="290"/>
      <c r="N287" s="434"/>
      <c r="O287" s="434"/>
    </row>
    <row r="288" spans="1:15" s="108" customFormat="1" ht="74.25" customHeight="1">
      <c r="A288" s="239">
        <v>3</v>
      </c>
      <c r="B288" s="332" t="s">
        <v>613</v>
      </c>
      <c r="C288" s="388" t="s">
        <v>292</v>
      </c>
      <c r="D288" s="239">
        <v>4</v>
      </c>
      <c r="E288" s="388" t="s">
        <v>292</v>
      </c>
      <c r="F288" s="239">
        <v>5</v>
      </c>
      <c r="G288" s="388" t="s">
        <v>292</v>
      </c>
      <c r="H288" s="388">
        <v>1230.71</v>
      </c>
      <c r="I288" s="388" t="s">
        <v>292</v>
      </c>
      <c r="J288" s="239">
        <v>1230.71</v>
      </c>
      <c r="K288" s="239">
        <v>5</v>
      </c>
      <c r="L288" s="546" t="s">
        <v>609</v>
      </c>
      <c r="M288" s="290" t="s">
        <v>610</v>
      </c>
      <c r="N288" s="434"/>
      <c r="O288" s="434"/>
    </row>
    <row r="289" spans="1:15" s="108" customFormat="1" ht="21.75" customHeight="1">
      <c r="A289" s="1058" t="s">
        <v>102</v>
      </c>
      <c r="B289" s="1059"/>
      <c r="C289" s="116" t="s">
        <v>292</v>
      </c>
      <c r="D289" s="370">
        <f>SUM(D286:D288)</f>
        <v>32</v>
      </c>
      <c r="E289" s="116" t="s">
        <v>292</v>
      </c>
      <c r="F289" s="370">
        <f>SUM(F286:F288)</f>
        <v>31</v>
      </c>
      <c r="G289" s="116" t="s">
        <v>292</v>
      </c>
      <c r="H289" s="369">
        <f>SUM(H286:H288)</f>
        <v>6384.12</v>
      </c>
      <c r="I289" s="116" t="s">
        <v>292</v>
      </c>
      <c r="J289" s="369">
        <f>SUM(J286:J288)</f>
        <v>6384.12</v>
      </c>
      <c r="K289" s="370">
        <v>31</v>
      </c>
      <c r="L289" s="466"/>
      <c r="M289" s="547"/>
      <c r="N289" s="548"/>
      <c r="O289" s="548"/>
    </row>
    <row r="290" spans="1:11" s="108" customFormat="1" ht="12" customHeight="1">
      <c r="A290" s="160"/>
      <c r="B290" s="161"/>
      <c r="C290" s="161"/>
      <c r="D290" s="162"/>
      <c r="E290" s="162"/>
      <c r="F290" s="162"/>
      <c r="G290" s="162"/>
      <c r="H290" s="162"/>
      <c r="I290" s="162"/>
      <c r="J290" s="60"/>
      <c r="K290" s="287"/>
    </row>
    <row r="291" spans="1:11" s="108" customFormat="1" ht="16.5" customHeight="1">
      <c r="A291" s="134"/>
      <c r="B291" s="976" t="s">
        <v>217</v>
      </c>
      <c r="C291" s="976"/>
      <c r="D291" s="976"/>
      <c r="E291" s="976"/>
      <c r="F291" s="976"/>
      <c r="G291" s="976"/>
      <c r="H291" s="976"/>
      <c r="I291" s="976"/>
      <c r="J291" s="976"/>
      <c r="K291" s="287"/>
    </row>
    <row r="292" spans="1:11" s="108" customFormat="1" ht="12" customHeight="1">
      <c r="A292" s="135"/>
      <c r="B292" s="61"/>
      <c r="C292" s="61"/>
      <c r="D292" s="61"/>
      <c r="E292" s="61"/>
      <c r="F292" s="61"/>
      <c r="G292" s="61"/>
      <c r="H292" s="61"/>
      <c r="I292" s="61"/>
      <c r="J292" s="61"/>
      <c r="K292" s="287"/>
    </row>
    <row r="293" spans="1:15" s="108" customFormat="1" ht="36" customHeight="1">
      <c r="A293" s="111">
        <v>1</v>
      </c>
      <c r="B293" s="292" t="s">
        <v>1125</v>
      </c>
      <c r="C293" s="292" t="s">
        <v>292</v>
      </c>
      <c r="D293" s="292">
        <v>2</v>
      </c>
      <c r="E293" s="292" t="s">
        <v>292</v>
      </c>
      <c r="F293" s="292">
        <v>2</v>
      </c>
      <c r="G293" s="292" t="s">
        <v>292</v>
      </c>
      <c r="H293" s="292">
        <v>120</v>
      </c>
      <c r="I293" s="292" t="s">
        <v>292</v>
      </c>
      <c r="J293" s="292">
        <v>120</v>
      </c>
      <c r="K293" s="1055">
        <v>1</v>
      </c>
      <c r="L293" s="949" t="s">
        <v>1124</v>
      </c>
      <c r="M293" s="1096"/>
      <c r="N293" s="128"/>
      <c r="O293" s="441"/>
    </row>
    <row r="294" spans="1:15" s="108" customFormat="1" ht="48" customHeight="1">
      <c r="A294" s="107">
        <v>2</v>
      </c>
      <c r="B294" s="292" t="s">
        <v>1126</v>
      </c>
      <c r="C294" s="292" t="s">
        <v>292</v>
      </c>
      <c r="D294" s="292">
        <v>6</v>
      </c>
      <c r="E294" s="292" t="s">
        <v>292</v>
      </c>
      <c r="F294" s="292">
        <v>5</v>
      </c>
      <c r="G294" s="292" t="s">
        <v>292</v>
      </c>
      <c r="H294" s="292">
        <v>885.42</v>
      </c>
      <c r="I294" s="292" t="s">
        <v>292</v>
      </c>
      <c r="J294" s="292">
        <v>885.42</v>
      </c>
      <c r="K294" s="1056"/>
      <c r="L294" s="950"/>
      <c r="M294" s="1097"/>
      <c r="N294" s="549"/>
      <c r="O294" s="441"/>
    </row>
    <row r="295" spans="1:15" s="108" customFormat="1" ht="91.5" customHeight="1">
      <c r="A295" s="397">
        <v>3</v>
      </c>
      <c r="B295" s="292" t="s">
        <v>1127</v>
      </c>
      <c r="C295" s="292" t="s">
        <v>292</v>
      </c>
      <c r="D295" s="292">
        <v>24</v>
      </c>
      <c r="E295" s="292" t="s">
        <v>292</v>
      </c>
      <c r="F295" s="292">
        <v>18</v>
      </c>
      <c r="G295" s="292" t="s">
        <v>292</v>
      </c>
      <c r="H295" s="292">
        <v>832.7</v>
      </c>
      <c r="I295" s="292" t="s">
        <v>292</v>
      </c>
      <c r="J295" s="292">
        <v>832.7</v>
      </c>
      <c r="K295" s="1056"/>
      <c r="L295" s="950"/>
      <c r="M295" s="1097"/>
      <c r="N295" s="441"/>
      <c r="O295" s="441"/>
    </row>
    <row r="296" spans="1:15" s="108" customFormat="1" ht="61.5" customHeight="1">
      <c r="A296" s="397">
        <v>4</v>
      </c>
      <c r="B296" s="292" t="s">
        <v>1128</v>
      </c>
      <c r="C296" s="332" t="s">
        <v>292</v>
      </c>
      <c r="D296" s="292">
        <v>41</v>
      </c>
      <c r="E296" s="292">
        <v>1</v>
      </c>
      <c r="F296" s="292">
        <v>14</v>
      </c>
      <c r="G296" s="292">
        <v>0.1</v>
      </c>
      <c r="H296" s="292">
        <v>840.2</v>
      </c>
      <c r="I296" s="292" t="s">
        <v>292</v>
      </c>
      <c r="J296" s="332">
        <v>845.3</v>
      </c>
      <c r="K296" s="1056"/>
      <c r="L296" s="950"/>
      <c r="M296" s="1097"/>
      <c r="N296" s="441"/>
      <c r="O296" s="441"/>
    </row>
    <row r="297" spans="1:15" s="108" customFormat="1" ht="77.25" customHeight="1">
      <c r="A297" s="397">
        <v>5</v>
      </c>
      <c r="B297" s="292" t="s">
        <v>1129</v>
      </c>
      <c r="C297" s="332" t="s">
        <v>292</v>
      </c>
      <c r="D297" s="292">
        <v>23</v>
      </c>
      <c r="E297" s="292">
        <v>1</v>
      </c>
      <c r="F297" s="292">
        <v>10</v>
      </c>
      <c r="G297" s="292">
        <v>0.15</v>
      </c>
      <c r="H297" s="292">
        <v>444</v>
      </c>
      <c r="I297" s="292" t="s">
        <v>292</v>
      </c>
      <c r="J297" s="332">
        <v>444.15</v>
      </c>
      <c r="K297" s="1056"/>
      <c r="L297" s="950"/>
      <c r="M297" s="1097"/>
      <c r="N297" s="441"/>
      <c r="O297" s="441"/>
    </row>
    <row r="298" spans="1:15" s="108" customFormat="1" ht="45.75" customHeight="1">
      <c r="A298" s="397">
        <v>6</v>
      </c>
      <c r="B298" s="292" t="s">
        <v>1130</v>
      </c>
      <c r="C298" s="332" t="s">
        <v>292</v>
      </c>
      <c r="D298" s="292">
        <v>6</v>
      </c>
      <c r="E298" s="292" t="s">
        <v>292</v>
      </c>
      <c r="F298" s="292">
        <v>6</v>
      </c>
      <c r="G298" s="292" t="s">
        <v>292</v>
      </c>
      <c r="H298" s="292">
        <v>1107</v>
      </c>
      <c r="I298" s="292" t="s">
        <v>292</v>
      </c>
      <c r="J298" s="292">
        <v>1107</v>
      </c>
      <c r="K298" s="1056"/>
      <c r="L298" s="950"/>
      <c r="M298" s="1097"/>
      <c r="N298" s="441"/>
      <c r="O298" s="441"/>
    </row>
    <row r="299" spans="1:15" s="108" customFormat="1" ht="51.75" customHeight="1">
      <c r="A299" s="397">
        <v>7</v>
      </c>
      <c r="B299" s="292" t="s">
        <v>1131</v>
      </c>
      <c r="C299" s="332" t="s">
        <v>292</v>
      </c>
      <c r="D299" s="292">
        <v>16</v>
      </c>
      <c r="E299" s="292" t="s">
        <v>292</v>
      </c>
      <c r="F299" s="292">
        <v>6</v>
      </c>
      <c r="G299" s="292" t="s">
        <v>292</v>
      </c>
      <c r="H299" s="292">
        <v>592.7</v>
      </c>
      <c r="I299" s="292" t="s">
        <v>292</v>
      </c>
      <c r="J299" s="292">
        <v>592.7</v>
      </c>
      <c r="K299" s="1057"/>
      <c r="L299" s="951"/>
      <c r="M299" s="1098"/>
      <c r="N299" s="441"/>
      <c r="O299" s="441"/>
    </row>
    <row r="300" spans="1:12" s="108" customFormat="1" ht="22.5" customHeight="1">
      <c r="A300" s="956" t="s">
        <v>139</v>
      </c>
      <c r="B300" s="957"/>
      <c r="C300" s="113" t="s">
        <v>292</v>
      </c>
      <c r="D300" s="113">
        <f aca="true" t="shared" si="10" ref="D300:K300">SUM(D293:D299)</f>
        <v>118</v>
      </c>
      <c r="E300" s="113">
        <f t="shared" si="10"/>
        <v>2</v>
      </c>
      <c r="F300" s="113">
        <f t="shared" si="10"/>
        <v>61</v>
      </c>
      <c r="G300" s="115">
        <f t="shared" si="10"/>
        <v>0.25</v>
      </c>
      <c r="H300" s="115">
        <f t="shared" si="10"/>
        <v>4822.0199999999995</v>
      </c>
      <c r="I300" s="318" t="s">
        <v>292</v>
      </c>
      <c r="J300" s="120">
        <f t="shared" si="10"/>
        <v>4827.2699999999995</v>
      </c>
      <c r="K300" s="117">
        <f t="shared" si="10"/>
        <v>1</v>
      </c>
      <c r="L300" s="550"/>
    </row>
    <row r="301" spans="1:11" s="108" customFormat="1" ht="9" customHeight="1">
      <c r="A301" s="130"/>
      <c r="B301" s="282"/>
      <c r="C301" s="282"/>
      <c r="D301" s="282"/>
      <c r="E301" s="282"/>
      <c r="F301" s="282"/>
      <c r="G301" s="282"/>
      <c r="H301" s="282"/>
      <c r="I301" s="282"/>
      <c r="J301" s="282"/>
      <c r="K301" s="286"/>
    </row>
    <row r="302" spans="1:11" s="108" customFormat="1" ht="16.5" customHeight="1">
      <c r="A302" s="134"/>
      <c r="B302" s="1001" t="s">
        <v>195</v>
      </c>
      <c r="C302" s="1001"/>
      <c r="D302" s="1005"/>
      <c r="E302" s="1005"/>
      <c r="F302" s="1005"/>
      <c r="G302" s="1005"/>
      <c r="H302" s="1005"/>
      <c r="I302" s="1005"/>
      <c r="J302" s="1005"/>
      <c r="K302" s="287"/>
    </row>
    <row r="303" spans="1:11" s="108" customFormat="1" ht="9" customHeight="1">
      <c r="A303" s="134"/>
      <c r="B303" s="60"/>
      <c r="C303" s="60"/>
      <c r="D303" s="60"/>
      <c r="E303" s="60"/>
      <c r="F303" s="60"/>
      <c r="G303" s="60"/>
      <c r="H303" s="60"/>
      <c r="I303" s="60"/>
      <c r="J303" s="60"/>
      <c r="K303" s="287"/>
    </row>
    <row r="304" spans="1:15" s="108" customFormat="1" ht="31.5" customHeight="1">
      <c r="A304" s="239">
        <v>1</v>
      </c>
      <c r="B304" s="414" t="s">
        <v>902</v>
      </c>
      <c r="C304" s="332" t="s">
        <v>292</v>
      </c>
      <c r="D304" s="381">
        <v>1</v>
      </c>
      <c r="E304" s="381" t="s">
        <v>292</v>
      </c>
      <c r="F304" s="381" t="s">
        <v>292</v>
      </c>
      <c r="G304" s="381" t="s">
        <v>292</v>
      </c>
      <c r="H304" s="381" t="s">
        <v>292</v>
      </c>
      <c r="I304" s="335">
        <v>1404.38</v>
      </c>
      <c r="J304" s="335">
        <f>SUM(G304:I304)</f>
        <v>1404.38</v>
      </c>
      <c r="K304" s="332">
        <v>1</v>
      </c>
      <c r="L304" s="290" t="s">
        <v>905</v>
      </c>
      <c r="M304" s="290"/>
      <c r="N304" s="551"/>
      <c r="O304" s="551"/>
    </row>
    <row r="305" spans="1:15" s="108" customFormat="1" ht="93" customHeight="1">
      <c r="A305" s="239">
        <v>2</v>
      </c>
      <c r="B305" s="414" t="s">
        <v>904</v>
      </c>
      <c r="C305" s="332" t="s">
        <v>292</v>
      </c>
      <c r="D305" s="381" t="s">
        <v>292</v>
      </c>
      <c r="E305" s="381" t="s">
        <v>292</v>
      </c>
      <c r="F305" s="332">
        <v>9</v>
      </c>
      <c r="G305" s="381" t="s">
        <v>292</v>
      </c>
      <c r="H305" s="332">
        <v>24784.25</v>
      </c>
      <c r="I305" s="381" t="s">
        <v>292</v>
      </c>
      <c r="J305" s="335">
        <f>SUM(G305:I305)</f>
        <v>24784.25</v>
      </c>
      <c r="K305" s="332">
        <v>9</v>
      </c>
      <c r="L305" s="290" t="s">
        <v>906</v>
      </c>
      <c r="M305" s="290" t="s">
        <v>903</v>
      </c>
      <c r="N305" s="551"/>
      <c r="O305" s="551"/>
    </row>
    <row r="306" spans="1:12" s="108" customFormat="1" ht="19.5" customHeight="1">
      <c r="A306" s="977" t="s">
        <v>139</v>
      </c>
      <c r="B306" s="977"/>
      <c r="C306" s="113" t="s">
        <v>292</v>
      </c>
      <c r="D306" s="419">
        <f>D304</f>
        <v>1</v>
      </c>
      <c r="E306" s="419" t="s">
        <v>292</v>
      </c>
      <c r="F306" s="407">
        <f>F305</f>
        <v>9</v>
      </c>
      <c r="G306" s="419" t="s">
        <v>292</v>
      </c>
      <c r="H306" s="552">
        <f>H305</f>
        <v>24784.25</v>
      </c>
      <c r="I306" s="552">
        <f>I304</f>
        <v>1404.38</v>
      </c>
      <c r="J306" s="552">
        <f>J304+J305</f>
        <v>26188.63</v>
      </c>
      <c r="K306" s="419">
        <f>K304+K305</f>
        <v>10</v>
      </c>
      <c r="L306" s="553"/>
    </row>
    <row r="307" spans="1:11" s="108" customFormat="1" ht="8.25" customHeight="1">
      <c r="A307" s="134"/>
      <c r="B307" s="60"/>
      <c r="C307" s="60"/>
      <c r="D307" s="60"/>
      <c r="E307" s="60"/>
      <c r="F307" s="60"/>
      <c r="G307" s="60"/>
      <c r="H307" s="60"/>
      <c r="I307" s="60"/>
      <c r="J307" s="60"/>
      <c r="K307" s="287"/>
    </row>
    <row r="308" spans="1:11" s="108" customFormat="1" ht="16.5" customHeight="1">
      <c r="A308" s="134"/>
      <c r="B308" s="1001" t="s">
        <v>196</v>
      </c>
      <c r="C308" s="1001"/>
      <c r="D308" s="1005"/>
      <c r="E308" s="1005"/>
      <c r="F308" s="1005"/>
      <c r="G308" s="1005"/>
      <c r="H308" s="1005"/>
      <c r="I308" s="1005"/>
      <c r="J308" s="1005"/>
      <c r="K308" s="287"/>
    </row>
    <row r="309" spans="1:11" s="108" customFormat="1" ht="7.5" customHeight="1">
      <c r="A309" s="134"/>
      <c r="B309" s="280"/>
      <c r="C309" s="280"/>
      <c r="D309" s="281"/>
      <c r="E309" s="281"/>
      <c r="F309" s="281"/>
      <c r="G309" s="281"/>
      <c r="H309" s="281"/>
      <c r="I309" s="281"/>
      <c r="J309" s="281"/>
      <c r="K309" s="287"/>
    </row>
    <row r="310" spans="1:15" s="108" customFormat="1" ht="346.5" customHeight="1">
      <c r="A310" s="292">
        <v>1</v>
      </c>
      <c r="B310" s="292" t="s">
        <v>630</v>
      </c>
      <c r="C310" s="312" t="s">
        <v>292</v>
      </c>
      <c r="D310" s="312">
        <v>6</v>
      </c>
      <c r="E310" s="312">
        <v>160</v>
      </c>
      <c r="F310" s="292">
        <v>28</v>
      </c>
      <c r="G310" s="312">
        <v>80.8</v>
      </c>
      <c r="H310" s="292">
        <v>1264.62</v>
      </c>
      <c r="I310" s="312" t="s">
        <v>292</v>
      </c>
      <c r="J310" s="292">
        <v>1345.42</v>
      </c>
      <c r="K310" s="292">
        <v>34</v>
      </c>
      <c r="L310" s="374" t="s">
        <v>637</v>
      </c>
      <c r="M310" s="554" t="s">
        <v>638</v>
      </c>
      <c r="N310" s="374"/>
      <c r="O310" s="374"/>
    </row>
    <row r="311" spans="1:15" s="108" customFormat="1" ht="180" customHeight="1">
      <c r="A311" s="292">
        <v>2</v>
      </c>
      <c r="B311" s="292" t="s">
        <v>631</v>
      </c>
      <c r="C311" s="312" t="s">
        <v>292</v>
      </c>
      <c r="D311" s="312">
        <v>2</v>
      </c>
      <c r="E311" s="312">
        <v>40</v>
      </c>
      <c r="F311" s="292">
        <v>10</v>
      </c>
      <c r="G311" s="312">
        <v>20</v>
      </c>
      <c r="H311" s="292">
        <v>621</v>
      </c>
      <c r="I311" s="312" t="s">
        <v>292</v>
      </c>
      <c r="J311" s="292">
        <f aca="true" t="shared" si="11" ref="J311:J316">SUM(G311:I311)</f>
        <v>641</v>
      </c>
      <c r="K311" s="312">
        <v>13</v>
      </c>
      <c r="L311" s="374" t="s">
        <v>639</v>
      </c>
      <c r="M311" s="374" t="s">
        <v>640</v>
      </c>
      <c r="N311" s="374"/>
      <c r="O311" s="374"/>
    </row>
    <row r="312" spans="1:15" s="108" customFormat="1" ht="90.75" customHeight="1">
      <c r="A312" s="292">
        <v>3</v>
      </c>
      <c r="B312" s="292" t="s">
        <v>632</v>
      </c>
      <c r="C312" s="312" t="s">
        <v>292</v>
      </c>
      <c r="D312" s="312" t="s">
        <v>292</v>
      </c>
      <c r="E312" s="312" t="s">
        <v>292</v>
      </c>
      <c r="F312" s="292">
        <v>5</v>
      </c>
      <c r="G312" s="312" t="s">
        <v>292</v>
      </c>
      <c r="H312" s="292">
        <v>193.15</v>
      </c>
      <c r="I312" s="312" t="s">
        <v>292</v>
      </c>
      <c r="J312" s="292">
        <f t="shared" si="11"/>
        <v>193.15</v>
      </c>
      <c r="K312" s="292">
        <v>5</v>
      </c>
      <c r="L312" s="374"/>
      <c r="M312" s="374" t="s">
        <v>641</v>
      </c>
      <c r="N312" s="374"/>
      <c r="O312" s="374"/>
    </row>
    <row r="313" spans="1:15" s="108" customFormat="1" ht="63" customHeight="1">
      <c r="A313" s="292">
        <v>4</v>
      </c>
      <c r="B313" s="292" t="s">
        <v>633</v>
      </c>
      <c r="C313" s="312" t="s">
        <v>292</v>
      </c>
      <c r="D313" s="312" t="s">
        <v>292</v>
      </c>
      <c r="E313" s="312" t="s">
        <v>292</v>
      </c>
      <c r="F313" s="292">
        <v>4</v>
      </c>
      <c r="G313" s="312" t="s">
        <v>292</v>
      </c>
      <c r="H313" s="292">
        <v>249.08</v>
      </c>
      <c r="I313" s="312" t="s">
        <v>292</v>
      </c>
      <c r="J313" s="292">
        <v>249.08</v>
      </c>
      <c r="K313" s="292">
        <v>4</v>
      </c>
      <c r="L313" s="374" t="s">
        <v>642</v>
      </c>
      <c r="M313" s="374" t="s">
        <v>646</v>
      </c>
      <c r="N313" s="374"/>
      <c r="O313" s="374"/>
    </row>
    <row r="314" spans="1:15" s="108" customFormat="1" ht="60" customHeight="1">
      <c r="A314" s="292">
        <v>5</v>
      </c>
      <c r="B314" s="292" t="s">
        <v>634</v>
      </c>
      <c r="C314" s="312" t="s">
        <v>292</v>
      </c>
      <c r="D314" s="312" t="s">
        <v>292</v>
      </c>
      <c r="E314" s="312" t="s">
        <v>292</v>
      </c>
      <c r="F314" s="292">
        <v>2</v>
      </c>
      <c r="G314" s="312" t="s">
        <v>292</v>
      </c>
      <c r="H314" s="292">
        <v>150</v>
      </c>
      <c r="I314" s="312" t="s">
        <v>292</v>
      </c>
      <c r="J314" s="292">
        <f t="shared" si="11"/>
        <v>150</v>
      </c>
      <c r="K314" s="292">
        <v>3</v>
      </c>
      <c r="L314" s="374"/>
      <c r="M314" s="374" t="s">
        <v>643</v>
      </c>
      <c r="N314" s="374"/>
      <c r="O314" s="374"/>
    </row>
    <row r="315" spans="1:15" s="108" customFormat="1" ht="35.25" customHeight="1">
      <c r="A315" s="292">
        <v>6</v>
      </c>
      <c r="B315" s="292" t="s">
        <v>635</v>
      </c>
      <c r="C315" s="312" t="s">
        <v>292</v>
      </c>
      <c r="D315" s="555">
        <v>1</v>
      </c>
      <c r="E315" s="555">
        <v>28</v>
      </c>
      <c r="F315" s="312" t="s">
        <v>292</v>
      </c>
      <c r="G315" s="555">
        <v>9.26</v>
      </c>
      <c r="H315" s="312" t="s">
        <v>292</v>
      </c>
      <c r="I315" s="312" t="s">
        <v>292</v>
      </c>
      <c r="J315" s="292">
        <f t="shared" si="11"/>
        <v>9.26</v>
      </c>
      <c r="K315" s="292">
        <v>1</v>
      </c>
      <c r="L315" s="374"/>
      <c r="M315" s="374" t="s">
        <v>644</v>
      </c>
      <c r="N315" s="556"/>
      <c r="O315" s="556"/>
    </row>
    <row r="316" spans="1:15" s="108" customFormat="1" ht="46.5" customHeight="1">
      <c r="A316" s="292">
        <v>7</v>
      </c>
      <c r="B316" s="292" t="s">
        <v>636</v>
      </c>
      <c r="C316" s="312" t="s">
        <v>292</v>
      </c>
      <c r="D316" s="312" t="s">
        <v>292</v>
      </c>
      <c r="E316" s="312" t="s">
        <v>292</v>
      </c>
      <c r="F316" s="292">
        <v>1</v>
      </c>
      <c r="G316" s="312" t="s">
        <v>292</v>
      </c>
      <c r="H316" s="292">
        <v>100</v>
      </c>
      <c r="I316" s="312" t="s">
        <v>292</v>
      </c>
      <c r="J316" s="292">
        <f t="shared" si="11"/>
        <v>100</v>
      </c>
      <c r="K316" s="292">
        <v>1</v>
      </c>
      <c r="L316" s="374"/>
      <c r="M316" s="374" t="s">
        <v>645</v>
      </c>
      <c r="N316" s="374"/>
      <c r="O316" s="374"/>
    </row>
    <row r="317" spans="1:11" s="108" customFormat="1" ht="21.75" customHeight="1">
      <c r="A317" s="136"/>
      <c r="B317" s="152" t="s">
        <v>102</v>
      </c>
      <c r="C317" s="557" t="s">
        <v>292</v>
      </c>
      <c r="D317" s="259">
        <v>9</v>
      </c>
      <c r="E317" s="186">
        <v>228</v>
      </c>
      <c r="F317" s="186">
        <f>SUM(F310:F316)</f>
        <v>50</v>
      </c>
      <c r="G317" s="322">
        <f>SUM(G310:G316)</f>
        <v>110.06</v>
      </c>
      <c r="H317" s="322">
        <f>SUM(H310:H316)</f>
        <v>2577.85</v>
      </c>
      <c r="I317" s="322" t="s">
        <v>292</v>
      </c>
      <c r="J317" s="322">
        <f>SUM(J310:J316)</f>
        <v>2687.9100000000003</v>
      </c>
      <c r="K317" s="322">
        <f>SUM(K310:K316)</f>
        <v>61</v>
      </c>
    </row>
    <row r="318" spans="1:11" s="108" customFormat="1" ht="7.5" customHeight="1">
      <c r="A318" s="134"/>
      <c r="B318" s="60"/>
      <c r="C318" s="60"/>
      <c r="D318" s="60"/>
      <c r="E318" s="60"/>
      <c r="F318" s="60"/>
      <c r="G318" s="60"/>
      <c r="H318" s="60"/>
      <c r="I318" s="60"/>
      <c r="J318" s="60"/>
      <c r="K318" s="287"/>
    </row>
    <row r="319" spans="1:11" s="108" customFormat="1" ht="16.5" customHeight="1">
      <c r="A319" s="1002" t="s">
        <v>198</v>
      </c>
      <c r="B319" s="1003"/>
      <c r="C319" s="1003"/>
      <c r="D319" s="1003"/>
      <c r="E319" s="1003"/>
      <c r="F319" s="1003"/>
      <c r="G319" s="1003"/>
      <c r="H319" s="1003"/>
      <c r="I319" s="1003"/>
      <c r="J319" s="1003"/>
      <c r="K319" s="1004"/>
    </row>
    <row r="320" spans="1:11" s="108" customFormat="1" ht="8.25" customHeight="1">
      <c r="A320" s="135"/>
      <c r="B320" s="61"/>
      <c r="C320" s="61"/>
      <c r="D320" s="61"/>
      <c r="E320" s="61"/>
      <c r="F320" s="61"/>
      <c r="G320" s="61"/>
      <c r="H320" s="61"/>
      <c r="I320" s="61"/>
      <c r="J320" s="61"/>
      <c r="K320" s="288"/>
    </row>
    <row r="321" spans="1:15" s="108" customFormat="1" ht="62.25" customHeight="1">
      <c r="A321" s="430">
        <v>1</v>
      </c>
      <c r="B321" s="414" t="s">
        <v>706</v>
      </c>
      <c r="C321" s="239" t="s">
        <v>292</v>
      </c>
      <c r="D321" s="239">
        <v>9</v>
      </c>
      <c r="E321" s="239" t="s">
        <v>292</v>
      </c>
      <c r="F321" s="239">
        <v>8</v>
      </c>
      <c r="G321" s="239" t="s">
        <v>292</v>
      </c>
      <c r="H321" s="239">
        <v>888.45</v>
      </c>
      <c r="I321" s="239" t="s">
        <v>292</v>
      </c>
      <c r="J321" s="239">
        <v>888.45</v>
      </c>
      <c r="K321" s="239">
        <v>9</v>
      </c>
      <c r="L321" s="438" t="s">
        <v>708</v>
      </c>
      <c r="M321" s="439"/>
      <c r="N321" s="240"/>
      <c r="O321" s="558"/>
    </row>
    <row r="322" spans="1:15" s="108" customFormat="1" ht="75" customHeight="1">
      <c r="A322" s="239">
        <v>2</v>
      </c>
      <c r="B322" s="414" t="s">
        <v>707</v>
      </c>
      <c r="C322" s="239" t="s">
        <v>292</v>
      </c>
      <c r="D322" s="332">
        <v>8</v>
      </c>
      <c r="E322" s="332" t="s">
        <v>292</v>
      </c>
      <c r="F322" s="332">
        <v>8</v>
      </c>
      <c r="G322" s="332" t="s">
        <v>292</v>
      </c>
      <c r="H322" s="335">
        <v>551.28</v>
      </c>
      <c r="I322" s="332" t="s">
        <v>292</v>
      </c>
      <c r="J322" s="335">
        <v>551.28</v>
      </c>
      <c r="K322" s="332">
        <v>10</v>
      </c>
      <c r="L322" s="438" t="s">
        <v>709</v>
      </c>
      <c r="M322" s="439"/>
      <c r="N322" s="240"/>
      <c r="O322" s="549"/>
    </row>
    <row r="323" spans="1:11" s="108" customFormat="1" ht="23.25" customHeight="1">
      <c r="A323" s="559"/>
      <c r="B323" s="560" t="s">
        <v>102</v>
      </c>
      <c r="C323" s="404" t="s">
        <v>292</v>
      </c>
      <c r="D323" s="186">
        <f>SUM(D321:D322)</f>
        <v>17</v>
      </c>
      <c r="E323" s="113" t="s">
        <v>292</v>
      </c>
      <c r="F323" s="186">
        <f>SUM(F321:F322)</f>
        <v>16</v>
      </c>
      <c r="G323" s="113" t="s">
        <v>292</v>
      </c>
      <c r="H323" s="210">
        <f>SUM(H321:H322)</f>
        <v>1439.73</v>
      </c>
      <c r="I323" s="113" t="s">
        <v>292</v>
      </c>
      <c r="J323" s="210">
        <f>SUM(J321:J322)</f>
        <v>1439.73</v>
      </c>
      <c r="K323" s="186">
        <f>SUM(K321:K322)</f>
        <v>19</v>
      </c>
    </row>
    <row r="324" spans="1:11" s="108" customFormat="1" ht="12.75" customHeight="1">
      <c r="A324" s="134"/>
      <c r="B324" s="60"/>
      <c r="C324" s="60"/>
      <c r="D324" s="60"/>
      <c r="E324" s="60"/>
      <c r="F324" s="60"/>
      <c r="G324" s="60"/>
      <c r="H324" s="60"/>
      <c r="I324" s="60"/>
      <c r="J324" s="60"/>
      <c r="K324" s="287"/>
    </row>
    <row r="325" spans="1:11" s="108" customFormat="1" ht="16.5" customHeight="1">
      <c r="A325" s="134"/>
      <c r="B325" s="1001" t="s">
        <v>218</v>
      </c>
      <c r="C325" s="1001"/>
      <c r="D325" s="1005"/>
      <c r="E325" s="1005"/>
      <c r="F325" s="1005"/>
      <c r="G325" s="1005"/>
      <c r="H325" s="1005"/>
      <c r="I325" s="1005"/>
      <c r="J325" s="1005"/>
      <c r="K325" s="287"/>
    </row>
    <row r="326" spans="1:11" s="108" customFormat="1" ht="12" customHeight="1">
      <c r="A326" s="135"/>
      <c r="B326" s="60"/>
      <c r="C326" s="60"/>
      <c r="D326" s="60"/>
      <c r="E326" s="60"/>
      <c r="F326" s="60"/>
      <c r="G326" s="60"/>
      <c r="H326" s="60"/>
      <c r="I326" s="60"/>
      <c r="J326" s="60"/>
      <c r="K326" s="287"/>
    </row>
    <row r="327" spans="1:15" s="108" customFormat="1" ht="60.75" customHeight="1">
      <c r="A327" s="239">
        <v>1</v>
      </c>
      <c r="B327" s="96" t="s">
        <v>731</v>
      </c>
      <c r="C327" s="332" t="s">
        <v>292</v>
      </c>
      <c r="D327" s="332">
        <v>4</v>
      </c>
      <c r="E327" s="332" t="s">
        <v>292</v>
      </c>
      <c r="F327" s="239">
        <v>4</v>
      </c>
      <c r="G327" s="332" t="s">
        <v>292</v>
      </c>
      <c r="H327" s="388">
        <v>425</v>
      </c>
      <c r="I327" s="332" t="s">
        <v>292</v>
      </c>
      <c r="J327" s="448">
        <f>SUM(G327:I327)</f>
        <v>425</v>
      </c>
      <c r="K327" s="239">
        <v>4</v>
      </c>
      <c r="L327" s="290" t="s">
        <v>734</v>
      </c>
      <c r="M327" s="290" t="s">
        <v>735</v>
      </c>
      <c r="N327" s="290"/>
      <c r="O327" s="409"/>
    </row>
    <row r="328" spans="1:15" s="108" customFormat="1" ht="106.5" customHeight="1">
      <c r="A328" s="239">
        <v>2</v>
      </c>
      <c r="B328" s="332" t="s">
        <v>732</v>
      </c>
      <c r="C328" s="381" t="s">
        <v>292</v>
      </c>
      <c r="D328" s="381">
        <v>20</v>
      </c>
      <c r="E328" s="381" t="s">
        <v>292</v>
      </c>
      <c r="F328" s="239">
        <v>22</v>
      </c>
      <c r="G328" s="381" t="s">
        <v>292</v>
      </c>
      <c r="H328" s="388">
        <v>3330</v>
      </c>
      <c r="I328" s="381" t="s">
        <v>292</v>
      </c>
      <c r="J328" s="448">
        <f>SUM(G328:I328)</f>
        <v>3330</v>
      </c>
      <c r="K328" s="239">
        <v>20</v>
      </c>
      <c r="L328" s="290"/>
      <c r="M328" s="290" t="s">
        <v>736</v>
      </c>
      <c r="N328" s="290"/>
      <c r="O328" s="409"/>
    </row>
    <row r="329" spans="1:15" s="108" customFormat="1" ht="90" customHeight="1">
      <c r="A329" s="239">
        <v>3</v>
      </c>
      <c r="B329" s="96" t="s">
        <v>733</v>
      </c>
      <c r="C329" s="381" t="s">
        <v>292</v>
      </c>
      <c r="D329" s="239">
        <v>35</v>
      </c>
      <c r="E329" s="381" t="s">
        <v>292</v>
      </c>
      <c r="F329" s="239">
        <v>30</v>
      </c>
      <c r="G329" s="381" t="s">
        <v>292</v>
      </c>
      <c r="H329" s="388">
        <v>4335</v>
      </c>
      <c r="I329" s="381" t="s">
        <v>292</v>
      </c>
      <c r="J329" s="448">
        <f>SUM(G329:I329)</f>
        <v>4335</v>
      </c>
      <c r="K329" s="239">
        <v>35</v>
      </c>
      <c r="L329" s="451"/>
      <c r="M329" s="290" t="s">
        <v>737</v>
      </c>
      <c r="N329" s="290"/>
      <c r="O329" s="409"/>
    </row>
    <row r="330" spans="1:11" s="172" customFormat="1" ht="23.25" customHeight="1">
      <c r="A330" s="561"/>
      <c r="B330" s="562" t="s">
        <v>102</v>
      </c>
      <c r="C330" s="419" t="s">
        <v>292</v>
      </c>
      <c r="D330" s="117">
        <f>SUM(D327:D329)</f>
        <v>59</v>
      </c>
      <c r="E330" s="419" t="s">
        <v>292</v>
      </c>
      <c r="F330" s="117">
        <f>SUM(F327:F329)</f>
        <v>56</v>
      </c>
      <c r="G330" s="114" t="s">
        <v>292</v>
      </c>
      <c r="H330" s="116">
        <f>SUM(H327:H329)</f>
        <v>8090</v>
      </c>
      <c r="I330" s="419" t="s">
        <v>292</v>
      </c>
      <c r="J330" s="116">
        <f>SUM(J327:J329)</f>
        <v>8090</v>
      </c>
      <c r="K330" s="117">
        <f>SUM(K327:K329)</f>
        <v>59</v>
      </c>
    </row>
    <row r="331" spans="1:11" s="172" customFormat="1" ht="12" customHeight="1">
      <c r="A331" s="173"/>
      <c r="B331" s="174"/>
      <c r="C331" s="174"/>
      <c r="D331" s="175"/>
      <c r="E331" s="175"/>
      <c r="F331" s="175"/>
      <c r="G331" s="91"/>
      <c r="H331" s="91"/>
      <c r="I331" s="91"/>
      <c r="J331" s="91"/>
      <c r="K331" s="286"/>
    </row>
    <row r="332" spans="1:11" s="172" customFormat="1" ht="16.5" customHeight="1">
      <c r="A332" s="134"/>
      <c r="B332" s="1001" t="s">
        <v>203</v>
      </c>
      <c r="C332" s="1001"/>
      <c r="D332" s="1005"/>
      <c r="E332" s="1005"/>
      <c r="F332" s="1005"/>
      <c r="G332" s="1005"/>
      <c r="H332" s="1005"/>
      <c r="I332" s="1005"/>
      <c r="J332" s="1005"/>
      <c r="K332" s="287"/>
    </row>
    <row r="333" spans="1:11" s="172" customFormat="1" ht="7.5" customHeight="1">
      <c r="A333" s="135"/>
      <c r="B333" s="563"/>
      <c r="C333" s="563"/>
      <c r="D333" s="564"/>
      <c r="E333" s="564"/>
      <c r="F333" s="564"/>
      <c r="G333" s="564"/>
      <c r="H333" s="564"/>
      <c r="I333" s="564"/>
      <c r="J333" s="61"/>
      <c r="K333" s="288"/>
    </row>
    <row r="334" spans="1:15" s="172" customFormat="1" ht="137.25" customHeight="1">
      <c r="A334" s="239">
        <v>1</v>
      </c>
      <c r="B334" s="463" t="s">
        <v>766</v>
      </c>
      <c r="C334" s="381" t="s">
        <v>292</v>
      </c>
      <c r="D334" s="332">
        <v>10</v>
      </c>
      <c r="E334" s="381" t="s">
        <v>292</v>
      </c>
      <c r="F334" s="239">
        <v>5</v>
      </c>
      <c r="G334" s="381" t="s">
        <v>292</v>
      </c>
      <c r="H334" s="239">
        <v>1124.09</v>
      </c>
      <c r="I334" s="332" t="s">
        <v>292</v>
      </c>
      <c r="J334" s="239">
        <v>1124.09</v>
      </c>
      <c r="K334" s="239">
        <v>15</v>
      </c>
      <c r="L334" s="290"/>
      <c r="M334" s="290" t="s">
        <v>769</v>
      </c>
      <c r="N334" s="290"/>
      <c r="O334" s="257"/>
    </row>
    <row r="335" spans="1:15" s="172" customFormat="1" ht="181.5" customHeight="1">
      <c r="A335" s="239">
        <v>2</v>
      </c>
      <c r="B335" s="332" t="s">
        <v>767</v>
      </c>
      <c r="C335" s="381" t="s">
        <v>292</v>
      </c>
      <c r="D335" s="381">
        <v>19</v>
      </c>
      <c r="E335" s="381" t="s">
        <v>292</v>
      </c>
      <c r="F335" s="381">
        <v>16</v>
      </c>
      <c r="G335" s="381" t="s">
        <v>292</v>
      </c>
      <c r="H335" s="335">
        <v>2734.92</v>
      </c>
      <c r="I335" s="381" t="s">
        <v>292</v>
      </c>
      <c r="J335" s="448">
        <v>2734.92</v>
      </c>
      <c r="K335" s="239">
        <v>31</v>
      </c>
      <c r="L335" s="290"/>
      <c r="M335" s="290" t="s">
        <v>770</v>
      </c>
      <c r="N335" s="290"/>
      <c r="O335" s="257"/>
    </row>
    <row r="336" spans="1:15" s="172" customFormat="1" ht="91.5" customHeight="1">
      <c r="A336" s="239">
        <v>3</v>
      </c>
      <c r="B336" s="96" t="s">
        <v>768</v>
      </c>
      <c r="C336" s="381" t="s">
        <v>292</v>
      </c>
      <c r="D336" s="239">
        <v>4</v>
      </c>
      <c r="E336" s="239" t="s">
        <v>292</v>
      </c>
      <c r="F336" s="239">
        <v>3</v>
      </c>
      <c r="G336" s="388" t="s">
        <v>292</v>
      </c>
      <c r="H336" s="388">
        <v>324.9</v>
      </c>
      <c r="I336" s="388" t="s">
        <v>292</v>
      </c>
      <c r="J336" s="448">
        <v>324.9</v>
      </c>
      <c r="K336" s="239">
        <v>4</v>
      </c>
      <c r="L336" s="451" t="s">
        <v>724</v>
      </c>
      <c r="M336" s="290" t="s">
        <v>771</v>
      </c>
      <c r="N336" s="290"/>
      <c r="O336" s="257"/>
    </row>
    <row r="337" spans="1:12" s="172" customFormat="1" ht="21.75" customHeight="1">
      <c r="A337" s="136"/>
      <c r="B337" s="411" t="s">
        <v>102</v>
      </c>
      <c r="C337" s="419" t="s">
        <v>292</v>
      </c>
      <c r="D337" s="117">
        <f>SUM(D334:D336)</f>
        <v>33</v>
      </c>
      <c r="E337" s="114" t="s">
        <v>292</v>
      </c>
      <c r="F337" s="370">
        <f>SUM(F334:F336)</f>
        <v>24</v>
      </c>
      <c r="G337" s="114" t="s">
        <v>292</v>
      </c>
      <c r="H337" s="116">
        <f>SUM(H334:H336)</f>
        <v>4183.91</v>
      </c>
      <c r="I337" s="114" t="s">
        <v>292</v>
      </c>
      <c r="J337" s="116">
        <f>SUM(J334:J336)</f>
        <v>4183.91</v>
      </c>
      <c r="K337" s="370">
        <f>SUM(K334:K336)</f>
        <v>50</v>
      </c>
      <c r="L337" s="60"/>
    </row>
    <row r="338" spans="1:11" s="108" customFormat="1" ht="12" customHeight="1">
      <c r="A338" s="134"/>
      <c r="B338" s="60"/>
      <c r="C338" s="60"/>
      <c r="D338" s="60"/>
      <c r="E338" s="60"/>
      <c r="F338" s="60"/>
      <c r="G338" s="60"/>
      <c r="H338" s="60"/>
      <c r="I338" s="60"/>
      <c r="J338" s="60"/>
      <c r="K338" s="287"/>
    </row>
    <row r="339" spans="1:11" s="108" customFormat="1" ht="16.5" customHeight="1">
      <c r="A339" s="134"/>
      <c r="B339" s="1001" t="s">
        <v>204</v>
      </c>
      <c r="C339" s="1001"/>
      <c r="D339" s="1001"/>
      <c r="E339" s="1001"/>
      <c r="F339" s="1001"/>
      <c r="G339" s="1001"/>
      <c r="H339" s="1001"/>
      <c r="I339" s="1001"/>
      <c r="J339" s="1001"/>
      <c r="K339" s="287"/>
    </row>
    <row r="340" spans="1:11" s="108" customFormat="1" ht="12" customHeight="1">
      <c r="A340" s="134"/>
      <c r="B340" s="60"/>
      <c r="C340" s="60"/>
      <c r="D340" s="60"/>
      <c r="E340" s="60"/>
      <c r="F340" s="60"/>
      <c r="G340" s="60"/>
      <c r="H340" s="60"/>
      <c r="I340" s="60"/>
      <c r="J340" s="60"/>
      <c r="K340" s="287"/>
    </row>
    <row r="341" spans="1:15" s="108" customFormat="1" ht="74.25" customHeight="1">
      <c r="A341" s="239">
        <v>1</v>
      </c>
      <c r="B341" s="332" t="s">
        <v>800</v>
      </c>
      <c r="C341" s="381" t="s">
        <v>292</v>
      </c>
      <c r="D341" s="381" t="s">
        <v>292</v>
      </c>
      <c r="E341" s="381" t="s">
        <v>292</v>
      </c>
      <c r="F341" s="239">
        <v>5</v>
      </c>
      <c r="G341" s="381" t="s">
        <v>292</v>
      </c>
      <c r="H341" s="388">
        <v>584.9</v>
      </c>
      <c r="I341" s="381" t="s">
        <v>292</v>
      </c>
      <c r="J341" s="388">
        <v>584.9</v>
      </c>
      <c r="K341" s="410">
        <v>5</v>
      </c>
      <c r="L341" s="290" t="s">
        <v>804</v>
      </c>
      <c r="M341" s="290" t="s">
        <v>805</v>
      </c>
      <c r="N341" s="128"/>
      <c r="O341" s="128"/>
    </row>
    <row r="342" spans="1:15" s="108" customFormat="1" ht="46.5" customHeight="1">
      <c r="A342" s="239">
        <v>2</v>
      </c>
      <c r="B342" s="332" t="s">
        <v>797</v>
      </c>
      <c r="C342" s="381" t="s">
        <v>292</v>
      </c>
      <c r="D342" s="381" t="s">
        <v>292</v>
      </c>
      <c r="E342" s="381" t="s">
        <v>292</v>
      </c>
      <c r="F342" s="239">
        <v>3</v>
      </c>
      <c r="G342" s="381" t="s">
        <v>292</v>
      </c>
      <c r="H342" s="388">
        <v>270</v>
      </c>
      <c r="I342" s="381" t="s">
        <v>292</v>
      </c>
      <c r="J342" s="388">
        <f>SUM(G342:I342)</f>
        <v>270</v>
      </c>
      <c r="K342" s="410">
        <v>3</v>
      </c>
      <c r="L342" s="257" t="s">
        <v>801</v>
      </c>
      <c r="M342" s="290" t="s">
        <v>806</v>
      </c>
      <c r="N342" s="128"/>
      <c r="O342" s="128"/>
    </row>
    <row r="343" spans="1:15" s="159" customFormat="1" ht="108" customHeight="1">
      <c r="A343" s="332">
        <v>3</v>
      </c>
      <c r="B343" s="332" t="s">
        <v>798</v>
      </c>
      <c r="C343" s="381" t="s">
        <v>292</v>
      </c>
      <c r="D343" s="381" t="s">
        <v>292</v>
      </c>
      <c r="E343" s="381" t="s">
        <v>292</v>
      </c>
      <c r="F343" s="239">
        <v>7</v>
      </c>
      <c r="G343" s="381" t="s">
        <v>292</v>
      </c>
      <c r="H343" s="388">
        <v>1119.19</v>
      </c>
      <c r="I343" s="381" t="s">
        <v>292</v>
      </c>
      <c r="J343" s="388">
        <v>1119.19</v>
      </c>
      <c r="K343" s="410">
        <v>7</v>
      </c>
      <c r="L343" s="257"/>
      <c r="M343" s="290" t="s">
        <v>807</v>
      </c>
      <c r="N343" s="565"/>
      <c r="O343" s="565"/>
    </row>
    <row r="344" spans="1:15" s="108" customFormat="1" ht="47.25" customHeight="1">
      <c r="A344" s="239">
        <v>4</v>
      </c>
      <c r="B344" s="332" t="s">
        <v>799</v>
      </c>
      <c r="C344" s="381" t="s">
        <v>292</v>
      </c>
      <c r="D344" s="381" t="s">
        <v>292</v>
      </c>
      <c r="E344" s="381">
        <v>2</v>
      </c>
      <c r="F344" s="239">
        <v>2</v>
      </c>
      <c r="G344" s="381">
        <v>100</v>
      </c>
      <c r="H344" s="388">
        <v>86.8</v>
      </c>
      <c r="I344" s="381" t="s">
        <v>292</v>
      </c>
      <c r="J344" s="388">
        <v>186.8</v>
      </c>
      <c r="K344" s="410">
        <v>3</v>
      </c>
      <c r="L344" s="257" t="s">
        <v>802</v>
      </c>
      <c r="M344" s="290" t="s">
        <v>803</v>
      </c>
      <c r="N344" s="128"/>
      <c r="O344" s="128"/>
    </row>
    <row r="345" spans="1:13" s="108" customFormat="1" ht="21" customHeight="1">
      <c r="A345" s="255"/>
      <c r="B345" s="263" t="s">
        <v>102</v>
      </c>
      <c r="C345" s="114" t="s">
        <v>292</v>
      </c>
      <c r="D345" s="114" t="s">
        <v>292</v>
      </c>
      <c r="E345" s="114">
        <v>2</v>
      </c>
      <c r="F345" s="117">
        <v>17</v>
      </c>
      <c r="G345" s="271">
        <v>100</v>
      </c>
      <c r="H345" s="116">
        <v>2060.89</v>
      </c>
      <c r="I345" s="114" t="s">
        <v>292</v>
      </c>
      <c r="J345" s="116">
        <f>SUM(G345:I345)</f>
        <v>2160.89</v>
      </c>
      <c r="K345" s="117">
        <v>18</v>
      </c>
      <c r="L345" s="241"/>
      <c r="M345" s="241"/>
    </row>
    <row r="346" spans="1:11" s="108" customFormat="1" ht="9.75" customHeight="1">
      <c r="A346" s="144"/>
      <c r="B346" s="144"/>
      <c r="C346" s="144"/>
      <c r="D346" s="144"/>
      <c r="E346" s="144"/>
      <c r="F346" s="144"/>
      <c r="G346" s="145"/>
      <c r="H346" s="145"/>
      <c r="I346" s="145"/>
      <c r="J346" s="144"/>
      <c r="K346" s="144"/>
    </row>
    <row r="347" spans="1:11" s="108" customFormat="1" ht="9.75" customHeight="1">
      <c r="A347" s="134"/>
      <c r="B347" s="60"/>
      <c r="C347" s="60"/>
      <c r="D347" s="60"/>
      <c r="E347" s="60"/>
      <c r="F347" s="60"/>
      <c r="G347" s="60"/>
      <c r="H347" s="60"/>
      <c r="I347" s="60"/>
      <c r="J347" s="60"/>
      <c r="K347" s="153"/>
    </row>
    <row r="348" spans="1:11" s="108" customFormat="1" ht="20.25" customHeight="1">
      <c r="A348" s="134"/>
      <c r="B348" s="1001" t="s">
        <v>206</v>
      </c>
      <c r="C348" s="1001"/>
      <c r="D348" s="1005"/>
      <c r="E348" s="1005"/>
      <c r="F348" s="1005"/>
      <c r="G348" s="1005"/>
      <c r="H348" s="1005"/>
      <c r="I348" s="1005"/>
      <c r="J348" s="1005"/>
      <c r="K348" s="153"/>
    </row>
    <row r="349" spans="1:11" s="108" customFormat="1" ht="9.75" customHeight="1">
      <c r="A349" s="135"/>
      <c r="B349" s="61"/>
      <c r="C349" s="60"/>
      <c r="D349" s="60"/>
      <c r="E349" s="60"/>
      <c r="F349" s="60"/>
      <c r="G349" s="60"/>
      <c r="H349" s="60"/>
      <c r="I349" s="60"/>
      <c r="J349" s="60"/>
      <c r="K349" s="153"/>
    </row>
    <row r="350" spans="1:15" s="108" customFormat="1" ht="90.75" customHeight="1">
      <c r="A350" s="111">
        <v>1</v>
      </c>
      <c r="B350" s="481" t="s">
        <v>828</v>
      </c>
      <c r="C350" s="388" t="s">
        <v>292</v>
      </c>
      <c r="D350" s="312">
        <v>50</v>
      </c>
      <c r="E350" s="312">
        <v>26124</v>
      </c>
      <c r="F350" s="312">
        <v>218</v>
      </c>
      <c r="G350" s="312">
        <v>30912</v>
      </c>
      <c r="H350" s="312">
        <v>23160</v>
      </c>
      <c r="I350" s="388" t="s">
        <v>292</v>
      </c>
      <c r="J350" s="312">
        <v>54072</v>
      </c>
      <c r="K350" s="312">
        <v>8</v>
      </c>
      <c r="L350" s="332"/>
      <c r="M350" s="290" t="s">
        <v>830</v>
      </c>
      <c r="N350" s="332"/>
      <c r="O350" s="332"/>
    </row>
    <row r="351" spans="1:15" s="108" customFormat="1" ht="78" customHeight="1">
      <c r="A351" s="107">
        <v>2</v>
      </c>
      <c r="B351" s="481" t="s">
        <v>829</v>
      </c>
      <c r="C351" s="388" t="s">
        <v>292</v>
      </c>
      <c r="D351" s="312">
        <v>9</v>
      </c>
      <c r="E351" s="312">
        <v>1680</v>
      </c>
      <c r="F351" s="312">
        <v>4</v>
      </c>
      <c r="G351" s="312">
        <v>700</v>
      </c>
      <c r="H351" s="312">
        <v>515</v>
      </c>
      <c r="I351" s="388" t="s">
        <v>292</v>
      </c>
      <c r="J351" s="312">
        <v>1215.13</v>
      </c>
      <c r="K351" s="312">
        <v>8</v>
      </c>
      <c r="L351" s="332"/>
      <c r="M351" s="290" t="s">
        <v>831</v>
      </c>
      <c r="N351" s="332"/>
      <c r="O351" s="332"/>
    </row>
    <row r="352" spans="1:11" s="108" customFormat="1" ht="22.5" customHeight="1">
      <c r="A352" s="566"/>
      <c r="B352" s="567" t="s">
        <v>102</v>
      </c>
      <c r="C352" s="568" t="s">
        <v>292</v>
      </c>
      <c r="D352" s="113">
        <f>SUM(D350:D351)</f>
        <v>59</v>
      </c>
      <c r="E352" s="113">
        <f>SUM(E350:E351)</f>
        <v>27804</v>
      </c>
      <c r="F352" s="113">
        <f>SUM(F350:F351)</f>
        <v>222</v>
      </c>
      <c r="G352" s="115">
        <f>SUM(G350:G351)</f>
        <v>31612</v>
      </c>
      <c r="H352" s="115">
        <f>SUM(H350:H351)</f>
        <v>23675</v>
      </c>
      <c r="I352" s="113" t="s">
        <v>292</v>
      </c>
      <c r="J352" s="116">
        <f>SUM(J350:J351)</f>
        <v>55287.13</v>
      </c>
      <c r="K352" s="117">
        <f>SUM(K350:K351)</f>
        <v>16</v>
      </c>
    </row>
    <row r="353" spans="1:11" s="108" customFormat="1" ht="12" customHeight="1">
      <c r="A353" s="134"/>
      <c r="B353" s="60"/>
      <c r="C353" s="60"/>
      <c r="D353" s="60"/>
      <c r="E353" s="60"/>
      <c r="F353" s="60"/>
      <c r="G353" s="60"/>
      <c r="H353" s="60"/>
      <c r="I353" s="60"/>
      <c r="J353" s="60"/>
      <c r="K353" s="287"/>
    </row>
    <row r="354" spans="1:11" s="108" customFormat="1" ht="22.5" customHeight="1">
      <c r="A354" s="134"/>
      <c r="B354" s="974" t="s">
        <v>219</v>
      </c>
      <c r="C354" s="974"/>
      <c r="D354" s="975"/>
      <c r="E354" s="975"/>
      <c r="F354" s="975"/>
      <c r="G354" s="975"/>
      <c r="H354" s="975"/>
      <c r="I354" s="975"/>
      <c r="J354" s="975"/>
      <c r="K354" s="153"/>
    </row>
    <row r="355" spans="1:11" s="108" customFormat="1" ht="15" customHeight="1">
      <c r="A355" s="176"/>
      <c r="B355" s="177"/>
      <c r="C355" s="177"/>
      <c r="D355" s="178"/>
      <c r="E355" s="178"/>
      <c r="F355" s="178"/>
      <c r="G355" s="178"/>
      <c r="H355" s="178"/>
      <c r="I355" s="178"/>
      <c r="J355" s="60"/>
      <c r="K355" s="153"/>
    </row>
    <row r="356" spans="1:11" s="108" customFormat="1" ht="16.5" customHeight="1">
      <c r="A356" s="134"/>
      <c r="B356" s="976" t="s">
        <v>221</v>
      </c>
      <c r="C356" s="976"/>
      <c r="D356" s="975"/>
      <c r="E356" s="975"/>
      <c r="F356" s="975"/>
      <c r="G356" s="975"/>
      <c r="H356" s="975"/>
      <c r="I356" s="975"/>
      <c r="J356" s="975"/>
      <c r="K356" s="153"/>
    </row>
    <row r="357" spans="1:11" s="108" customFormat="1" ht="9" customHeight="1">
      <c r="A357" s="457"/>
      <c r="B357" s="569"/>
      <c r="C357" s="569"/>
      <c r="D357" s="570"/>
      <c r="E357" s="570"/>
      <c r="F357" s="570"/>
      <c r="G357" s="570"/>
      <c r="H357" s="570"/>
      <c r="I357" s="570"/>
      <c r="J357" s="61"/>
      <c r="K357" s="287"/>
    </row>
    <row r="358" spans="1:15" s="108" customFormat="1" ht="22.5" customHeight="1">
      <c r="A358" s="317">
        <v>1</v>
      </c>
      <c r="B358" s="295" t="s">
        <v>120</v>
      </c>
      <c r="C358" s="333" t="s">
        <v>292</v>
      </c>
      <c r="D358" s="96">
        <v>1</v>
      </c>
      <c r="E358" s="333" t="s">
        <v>292</v>
      </c>
      <c r="F358" s="96">
        <v>1</v>
      </c>
      <c r="G358" s="333" t="s">
        <v>292</v>
      </c>
      <c r="H358" s="571">
        <v>1.6</v>
      </c>
      <c r="I358" s="333" t="s">
        <v>292</v>
      </c>
      <c r="J358" s="572">
        <f>SUM(G358:I358)</f>
        <v>1.6</v>
      </c>
      <c r="K358" s="239">
        <v>1</v>
      </c>
      <c r="L358" s="544"/>
      <c r="M358" s="545" t="s">
        <v>323</v>
      </c>
      <c r="N358" s="128"/>
      <c r="O358" s="128"/>
    </row>
    <row r="359" spans="1:11" s="108" customFormat="1" ht="21.75" customHeight="1">
      <c r="A359" s="541"/>
      <c r="B359" s="209" t="s">
        <v>102</v>
      </c>
      <c r="C359" s="573" t="s">
        <v>292</v>
      </c>
      <c r="D359" s="574">
        <f aca="true" t="shared" si="12" ref="D359:K359">SUM(D358)</f>
        <v>1</v>
      </c>
      <c r="E359" s="573" t="s">
        <v>292</v>
      </c>
      <c r="F359" s="407">
        <f t="shared" si="12"/>
        <v>1</v>
      </c>
      <c r="G359" s="573" t="s">
        <v>292</v>
      </c>
      <c r="H359" s="575">
        <f t="shared" si="12"/>
        <v>1.6</v>
      </c>
      <c r="I359" s="573" t="s">
        <v>292</v>
      </c>
      <c r="J359" s="576">
        <f t="shared" si="12"/>
        <v>1.6</v>
      </c>
      <c r="K359" s="404">
        <f t="shared" si="12"/>
        <v>1</v>
      </c>
    </row>
    <row r="360" spans="1:11" s="108" customFormat="1" ht="9" customHeight="1">
      <c r="A360" s="134"/>
      <c r="B360" s="60"/>
      <c r="C360" s="60"/>
      <c r="D360" s="60"/>
      <c r="E360" s="60"/>
      <c r="F360" s="60"/>
      <c r="G360" s="60"/>
      <c r="H360" s="60"/>
      <c r="I360" s="60"/>
      <c r="J360" s="60"/>
      <c r="K360" s="287"/>
    </row>
    <row r="361" spans="1:11" s="108" customFormat="1" ht="16.5" customHeight="1">
      <c r="A361" s="134"/>
      <c r="B361" s="976" t="s">
        <v>222</v>
      </c>
      <c r="C361" s="976"/>
      <c r="D361" s="975"/>
      <c r="E361" s="975"/>
      <c r="F361" s="975"/>
      <c r="G361" s="975"/>
      <c r="H361" s="975"/>
      <c r="I361" s="975"/>
      <c r="J361" s="975"/>
      <c r="K361" s="287"/>
    </row>
    <row r="362" spans="1:11" s="108" customFormat="1" ht="7.5" customHeight="1">
      <c r="A362" s="176"/>
      <c r="B362" s="177"/>
      <c r="C362" s="177"/>
      <c r="D362" s="178"/>
      <c r="E362" s="178"/>
      <c r="F362" s="178"/>
      <c r="G362" s="178"/>
      <c r="H362" s="178"/>
      <c r="I362" s="178"/>
      <c r="J362" s="60"/>
      <c r="K362" s="287"/>
    </row>
    <row r="363" spans="1:15" s="108" customFormat="1" ht="31.5" customHeight="1">
      <c r="A363" s="239">
        <v>1</v>
      </c>
      <c r="B363" s="332" t="s">
        <v>738</v>
      </c>
      <c r="C363" s="381">
        <v>1</v>
      </c>
      <c r="D363" s="381" t="s">
        <v>292</v>
      </c>
      <c r="E363" s="381" t="s">
        <v>292</v>
      </c>
      <c r="F363" s="239">
        <v>1</v>
      </c>
      <c r="G363" s="381" t="s">
        <v>292</v>
      </c>
      <c r="H363" s="388">
        <v>0.4</v>
      </c>
      <c r="I363" s="381" t="s">
        <v>292</v>
      </c>
      <c r="J363" s="448">
        <f>SUM(G363:I363)</f>
        <v>0.4</v>
      </c>
      <c r="K363" s="239">
        <v>1</v>
      </c>
      <c r="L363" s="332"/>
      <c r="M363" s="290" t="s">
        <v>324</v>
      </c>
      <c r="N363" s="332"/>
      <c r="O363" s="409"/>
    </row>
    <row r="364" spans="1:12" s="108" customFormat="1" ht="16.5" customHeight="1">
      <c r="A364" s="107"/>
      <c r="B364" s="279" t="s">
        <v>102</v>
      </c>
      <c r="C364" s="419">
        <v>1</v>
      </c>
      <c r="D364" s="419" t="s">
        <v>292</v>
      </c>
      <c r="E364" s="573" t="s">
        <v>292</v>
      </c>
      <c r="F364" s="407">
        <f>SUM(F363:F363)</f>
        <v>1</v>
      </c>
      <c r="G364" s="573" t="s">
        <v>292</v>
      </c>
      <c r="H364" s="575">
        <f>SUM(H363:H363)</f>
        <v>0.4</v>
      </c>
      <c r="I364" s="573" t="s">
        <v>292</v>
      </c>
      <c r="J364" s="568">
        <f>SUM(J363:J363)</f>
        <v>0.4</v>
      </c>
      <c r="K364" s="404">
        <f>SUM(K363)</f>
        <v>1</v>
      </c>
      <c r="L364" s="60"/>
    </row>
    <row r="365" spans="1:11" s="108" customFormat="1" ht="9" customHeight="1">
      <c r="A365" s="178"/>
      <c r="B365" s="177"/>
      <c r="C365" s="177"/>
      <c r="D365" s="178"/>
      <c r="E365" s="178"/>
      <c r="F365" s="178"/>
      <c r="G365" s="178"/>
      <c r="H365" s="178"/>
      <c r="I365" s="178"/>
      <c r="J365" s="60"/>
      <c r="K365" s="153"/>
    </row>
    <row r="366" spans="1:12" s="108" customFormat="1" ht="10.5" customHeight="1">
      <c r="A366" s="176"/>
      <c r="B366" s="177"/>
      <c r="C366" s="177"/>
      <c r="D366" s="178"/>
      <c r="E366" s="178"/>
      <c r="F366" s="178"/>
      <c r="G366" s="178"/>
      <c r="H366" s="178"/>
      <c r="I366" s="178"/>
      <c r="J366" s="60"/>
      <c r="K366" s="153"/>
      <c r="L366" s="60"/>
    </row>
    <row r="367" spans="1:12" s="108" customFormat="1" ht="16.5" customHeight="1">
      <c r="A367" s="134"/>
      <c r="B367" s="976" t="s">
        <v>211</v>
      </c>
      <c r="C367" s="976"/>
      <c r="D367" s="975"/>
      <c r="E367" s="975"/>
      <c r="F367" s="975"/>
      <c r="G367" s="975"/>
      <c r="H367" s="975"/>
      <c r="I367" s="975"/>
      <c r="J367" s="975"/>
      <c r="K367" s="153"/>
      <c r="L367" s="60"/>
    </row>
    <row r="368" spans="1:12" s="108" customFormat="1" ht="7.5" customHeight="1">
      <c r="A368" s="457"/>
      <c r="B368" s="569"/>
      <c r="C368" s="177"/>
      <c r="D368" s="178"/>
      <c r="E368" s="178"/>
      <c r="F368" s="178"/>
      <c r="G368" s="178"/>
      <c r="H368" s="178"/>
      <c r="I368" s="178"/>
      <c r="J368" s="60"/>
      <c r="K368" s="153"/>
      <c r="L368" s="60"/>
    </row>
    <row r="369" spans="1:15" s="108" customFormat="1" ht="32.25" customHeight="1">
      <c r="A369" s="332">
        <v>1</v>
      </c>
      <c r="B369" s="332" t="s">
        <v>956</v>
      </c>
      <c r="C369" s="381">
        <v>1</v>
      </c>
      <c r="D369" s="381" t="s">
        <v>292</v>
      </c>
      <c r="E369" s="381" t="s">
        <v>292</v>
      </c>
      <c r="F369" s="381">
        <v>1</v>
      </c>
      <c r="G369" s="381" t="s">
        <v>292</v>
      </c>
      <c r="H369" s="385">
        <v>0.214</v>
      </c>
      <c r="I369" s="381" t="s">
        <v>292</v>
      </c>
      <c r="J369" s="388">
        <v>0.214</v>
      </c>
      <c r="K369" s="239">
        <v>1</v>
      </c>
      <c r="L369" s="290"/>
      <c r="M369" s="290" t="s">
        <v>958</v>
      </c>
      <c r="N369" s="290"/>
      <c r="O369" s="409"/>
    </row>
    <row r="370" spans="1:15" s="108" customFormat="1" ht="30" customHeight="1">
      <c r="A370" s="332">
        <v>2</v>
      </c>
      <c r="B370" s="332" t="s">
        <v>957</v>
      </c>
      <c r="C370" s="459" t="s">
        <v>292</v>
      </c>
      <c r="D370" s="459" t="s">
        <v>292</v>
      </c>
      <c r="E370" s="459" t="s">
        <v>292</v>
      </c>
      <c r="F370" s="459">
        <v>1</v>
      </c>
      <c r="G370" s="459" t="s">
        <v>292</v>
      </c>
      <c r="H370" s="388">
        <v>0.15</v>
      </c>
      <c r="I370" s="459" t="s">
        <v>292</v>
      </c>
      <c r="J370" s="448">
        <v>0.15</v>
      </c>
      <c r="K370" s="239">
        <v>1</v>
      </c>
      <c r="L370" s="290" t="s">
        <v>954</v>
      </c>
      <c r="M370" s="290"/>
      <c r="N370" s="290"/>
      <c r="O370" s="409"/>
    </row>
    <row r="371" spans="1:12" s="108" customFormat="1" ht="20.25" customHeight="1">
      <c r="A371" s="541"/>
      <c r="B371" s="209" t="s">
        <v>102</v>
      </c>
      <c r="C371" s="577">
        <v>1</v>
      </c>
      <c r="D371" s="446" t="s">
        <v>292</v>
      </c>
      <c r="E371" s="113" t="s">
        <v>292</v>
      </c>
      <c r="F371" s="445">
        <f>SUM(F369:F370)</f>
        <v>2</v>
      </c>
      <c r="G371" s="113" t="s">
        <v>292</v>
      </c>
      <c r="H371" s="447">
        <f>SUM(H369:H370)</f>
        <v>0.364</v>
      </c>
      <c r="I371" s="113" t="s">
        <v>292</v>
      </c>
      <c r="J371" s="210">
        <f>SUM(J369:J370)</f>
        <v>0.364</v>
      </c>
      <c r="K371" s="186">
        <f>SUM(K369:K370)</f>
        <v>2</v>
      </c>
      <c r="L371" s="148"/>
    </row>
    <row r="372" spans="1:11" s="108" customFormat="1" ht="12" customHeight="1">
      <c r="A372" s="176"/>
      <c r="B372" s="177"/>
      <c r="C372" s="177"/>
      <c r="D372" s="178"/>
      <c r="E372" s="178"/>
      <c r="F372" s="178"/>
      <c r="G372" s="178"/>
      <c r="H372" s="178"/>
      <c r="I372" s="178"/>
      <c r="J372" s="60"/>
      <c r="K372" s="287"/>
    </row>
    <row r="373" spans="1:11" s="108" customFormat="1" ht="22.5" customHeight="1">
      <c r="A373" s="134"/>
      <c r="B373" s="974" t="s">
        <v>223</v>
      </c>
      <c r="C373" s="974"/>
      <c r="D373" s="975"/>
      <c r="E373" s="975"/>
      <c r="F373" s="975"/>
      <c r="G373" s="975"/>
      <c r="H373" s="975"/>
      <c r="I373" s="975"/>
      <c r="J373" s="975"/>
      <c r="K373" s="287"/>
    </row>
    <row r="374" spans="1:11" s="108" customFormat="1" ht="12" customHeight="1">
      <c r="A374" s="457"/>
      <c r="B374" s="569"/>
      <c r="C374" s="569"/>
      <c r="D374" s="570"/>
      <c r="E374" s="570"/>
      <c r="F374" s="570"/>
      <c r="G374" s="570"/>
      <c r="H374" s="570"/>
      <c r="I374" s="570"/>
      <c r="J374" s="61"/>
      <c r="K374" s="288"/>
    </row>
    <row r="375" spans="1:11" s="108" customFormat="1" ht="12" customHeight="1">
      <c r="A375" s="134"/>
      <c r="B375" s="60"/>
      <c r="C375" s="60"/>
      <c r="D375" s="60"/>
      <c r="E375" s="60"/>
      <c r="F375" s="60"/>
      <c r="G375" s="60"/>
      <c r="H375" s="60"/>
      <c r="I375" s="60"/>
      <c r="J375" s="60"/>
      <c r="K375" s="287"/>
    </row>
    <row r="376" spans="1:11" s="108" customFormat="1" ht="16.5" customHeight="1">
      <c r="A376" s="1014" t="s">
        <v>224</v>
      </c>
      <c r="B376" s="975"/>
      <c r="C376" s="975"/>
      <c r="D376" s="975"/>
      <c r="E376" s="975"/>
      <c r="F376" s="975"/>
      <c r="G376" s="975"/>
      <c r="H376" s="975"/>
      <c r="I376" s="975"/>
      <c r="J376" s="975"/>
      <c r="K376" s="287"/>
    </row>
    <row r="377" spans="1:11" s="108" customFormat="1" ht="12" customHeight="1">
      <c r="A377" s="134"/>
      <c r="B377" s="60"/>
      <c r="C377" s="60"/>
      <c r="D377" s="60"/>
      <c r="E377" s="60"/>
      <c r="F377" s="60"/>
      <c r="G377" s="60"/>
      <c r="H377" s="60"/>
      <c r="I377" s="60"/>
      <c r="J377" s="60"/>
      <c r="K377" s="287"/>
    </row>
    <row r="378" spans="1:15" s="108" customFormat="1" ht="31.5" customHeight="1">
      <c r="A378" s="312">
        <v>1</v>
      </c>
      <c r="B378" s="293" t="s">
        <v>1012</v>
      </c>
      <c r="C378" s="312">
        <v>1</v>
      </c>
      <c r="D378" s="312">
        <v>1</v>
      </c>
      <c r="E378" s="312">
        <v>75</v>
      </c>
      <c r="F378" s="312">
        <v>1</v>
      </c>
      <c r="G378" s="312">
        <v>9.2</v>
      </c>
      <c r="H378" s="312">
        <v>0.7</v>
      </c>
      <c r="I378" s="312" t="s">
        <v>292</v>
      </c>
      <c r="J378" s="312">
        <f>SUM(G378:I378)</f>
        <v>9.899999999999999</v>
      </c>
      <c r="K378" s="292">
        <v>2</v>
      </c>
      <c r="L378" s="354"/>
      <c r="M378" s="355" t="s">
        <v>647</v>
      </c>
      <c r="N378" s="355"/>
      <c r="O378" s="354"/>
    </row>
    <row r="379" spans="1:12" s="108" customFormat="1" ht="18" customHeight="1">
      <c r="A379" s="107"/>
      <c r="B379" s="279" t="s">
        <v>102</v>
      </c>
      <c r="C379" s="113">
        <v>1</v>
      </c>
      <c r="D379" s="113">
        <f aca="true" t="shared" si="13" ref="D379:J379">SUM(D378)</f>
        <v>1</v>
      </c>
      <c r="E379" s="113">
        <f t="shared" si="13"/>
        <v>75</v>
      </c>
      <c r="F379" s="113">
        <f t="shared" si="13"/>
        <v>1</v>
      </c>
      <c r="G379" s="115">
        <f t="shared" si="13"/>
        <v>9.2</v>
      </c>
      <c r="H379" s="115">
        <f t="shared" si="13"/>
        <v>0.7</v>
      </c>
      <c r="I379" s="578" t="s">
        <v>292</v>
      </c>
      <c r="J379" s="116">
        <f t="shared" si="13"/>
        <v>9.899999999999999</v>
      </c>
      <c r="K379" s="117">
        <f>SUM(K378)</f>
        <v>2</v>
      </c>
      <c r="L379" s="60"/>
    </row>
    <row r="380" spans="1:11" s="108" customFormat="1" ht="12" customHeight="1">
      <c r="A380" s="176"/>
      <c r="B380" s="161"/>
      <c r="C380" s="161"/>
      <c r="D380" s="162"/>
      <c r="E380" s="162"/>
      <c r="F380" s="162"/>
      <c r="G380" s="163"/>
      <c r="H380" s="163"/>
      <c r="I380" s="163"/>
      <c r="J380" s="70"/>
      <c r="K380" s="287"/>
    </row>
    <row r="381" spans="1:11" s="180" customFormat="1" ht="33" customHeight="1">
      <c r="A381" s="1051" t="s">
        <v>225</v>
      </c>
      <c r="B381" s="1052"/>
      <c r="C381" s="1052"/>
      <c r="D381" s="1052"/>
      <c r="E381" s="1052"/>
      <c r="F381" s="1052"/>
      <c r="G381" s="1052"/>
      <c r="H381" s="1052"/>
      <c r="I381" s="1052"/>
      <c r="J381" s="1052"/>
      <c r="K381" s="179"/>
    </row>
    <row r="382" spans="1:11" s="108" customFormat="1" ht="34.5" customHeight="1">
      <c r="A382" s="1002" t="s">
        <v>293</v>
      </c>
      <c r="B382" s="1001"/>
      <c r="C382" s="1001"/>
      <c r="D382" s="1001"/>
      <c r="E382" s="1001"/>
      <c r="F382" s="1001"/>
      <c r="G382" s="1001"/>
      <c r="H382" s="1001"/>
      <c r="I382" s="1001"/>
      <c r="J382" s="1001"/>
      <c r="K382" s="1018"/>
    </row>
    <row r="383" spans="1:11" s="108" customFormat="1" ht="12" customHeight="1">
      <c r="A383" s="134"/>
      <c r="B383" s="60"/>
      <c r="C383" s="60"/>
      <c r="D383" s="60"/>
      <c r="E383" s="60"/>
      <c r="F383" s="60"/>
      <c r="G383" s="60"/>
      <c r="H383" s="60"/>
      <c r="I383" s="60"/>
      <c r="J383" s="60"/>
      <c r="K383" s="287"/>
    </row>
    <row r="384" spans="1:15" s="108" customFormat="1" ht="43.5" customHeight="1">
      <c r="A384" s="343">
        <v>1</v>
      </c>
      <c r="B384" s="236" t="s">
        <v>468</v>
      </c>
      <c r="C384" s="333" t="s">
        <v>292</v>
      </c>
      <c r="D384" s="344">
        <v>1</v>
      </c>
      <c r="E384" s="333" t="s">
        <v>292</v>
      </c>
      <c r="F384" s="344">
        <v>1</v>
      </c>
      <c r="G384" s="333" t="s">
        <v>292</v>
      </c>
      <c r="H384" s="236">
        <v>10</v>
      </c>
      <c r="I384" s="236" t="s">
        <v>292</v>
      </c>
      <c r="J384" s="236">
        <f>SUM(G384:I384)</f>
        <v>10</v>
      </c>
      <c r="K384" s="344">
        <v>1</v>
      </c>
      <c r="L384" s="345"/>
      <c r="M384" s="346" t="s">
        <v>325</v>
      </c>
      <c r="N384" s="236"/>
      <c r="O384" s="237"/>
    </row>
    <row r="385" spans="1:15" s="108" customFormat="1" ht="18.75" customHeight="1">
      <c r="A385" s="346"/>
      <c r="B385" s="579" t="s">
        <v>102</v>
      </c>
      <c r="C385" s="337" t="s">
        <v>292</v>
      </c>
      <c r="D385" s="352">
        <v>1</v>
      </c>
      <c r="E385" s="337" t="s">
        <v>292</v>
      </c>
      <c r="F385" s="352">
        <v>1</v>
      </c>
      <c r="G385" s="337" t="s">
        <v>292</v>
      </c>
      <c r="H385" s="353">
        <v>10</v>
      </c>
      <c r="I385" s="353" t="s">
        <v>292</v>
      </c>
      <c r="J385" s="353">
        <v>10</v>
      </c>
      <c r="K385" s="352">
        <v>1</v>
      </c>
      <c r="L385" s="345"/>
      <c r="M385" s="346"/>
      <c r="N385" s="346"/>
      <c r="O385" s="237"/>
    </row>
    <row r="386" spans="1:11" s="108" customFormat="1" ht="16.5" customHeight="1">
      <c r="A386" s="134"/>
      <c r="B386" s="149"/>
      <c r="C386" s="149"/>
      <c r="D386" s="162"/>
      <c r="E386" s="289"/>
      <c r="F386" s="289"/>
      <c r="G386" s="70"/>
      <c r="H386" s="70"/>
      <c r="I386" s="70"/>
      <c r="J386" s="183"/>
      <c r="K386" s="184"/>
    </row>
    <row r="387" spans="1:11" s="108" customFormat="1" ht="23.25" customHeight="1">
      <c r="A387" s="1020" t="s">
        <v>294</v>
      </c>
      <c r="B387" s="1037"/>
      <c r="C387" s="1037"/>
      <c r="D387" s="1037"/>
      <c r="E387" s="1037"/>
      <c r="F387" s="1037"/>
      <c r="G387" s="1037"/>
      <c r="H387" s="1037"/>
      <c r="I387" s="1037"/>
      <c r="J387" s="1037"/>
      <c r="K387" s="1022"/>
    </row>
    <row r="388" spans="1:11" s="108" customFormat="1" ht="16.5" customHeight="1">
      <c r="A388" s="135"/>
      <c r="B388" s="580"/>
      <c r="C388" s="580"/>
      <c r="D388" s="61"/>
      <c r="E388" s="61"/>
      <c r="F388" s="61"/>
      <c r="G388" s="61"/>
      <c r="H388" s="61"/>
      <c r="I388" s="61"/>
      <c r="J388" s="61"/>
      <c r="K388" s="287"/>
    </row>
    <row r="389" spans="1:15" s="108" customFormat="1" ht="43.5" customHeight="1">
      <c r="A389" s="332">
        <v>1</v>
      </c>
      <c r="B389" s="332" t="s">
        <v>539</v>
      </c>
      <c r="C389" s="332" t="s">
        <v>292</v>
      </c>
      <c r="D389" s="332">
        <v>2</v>
      </c>
      <c r="E389" s="332">
        <v>31</v>
      </c>
      <c r="F389" s="332">
        <v>1</v>
      </c>
      <c r="G389" s="332">
        <v>2</v>
      </c>
      <c r="H389" s="332">
        <v>1</v>
      </c>
      <c r="I389" s="332" t="s">
        <v>292</v>
      </c>
      <c r="J389" s="332">
        <v>3</v>
      </c>
      <c r="K389" s="332">
        <v>2</v>
      </c>
      <c r="L389" s="299"/>
      <c r="M389" s="290" t="s">
        <v>548</v>
      </c>
      <c r="N389" s="524"/>
      <c r="O389" s="524"/>
    </row>
    <row r="390" spans="1:12" s="108" customFormat="1" ht="21.75" customHeight="1">
      <c r="A390" s="185"/>
      <c r="B390" s="581" t="s">
        <v>102</v>
      </c>
      <c r="C390" s="407" t="s">
        <v>292</v>
      </c>
      <c r="D390" s="113">
        <v>2</v>
      </c>
      <c r="E390" s="113">
        <v>31</v>
      </c>
      <c r="F390" s="113">
        <v>1</v>
      </c>
      <c r="G390" s="113">
        <v>2</v>
      </c>
      <c r="H390" s="113">
        <v>1</v>
      </c>
      <c r="I390" s="113" t="s">
        <v>292</v>
      </c>
      <c r="J390" s="113">
        <v>3</v>
      </c>
      <c r="K390" s="113">
        <v>2</v>
      </c>
      <c r="L390" s="582"/>
    </row>
    <row r="391" spans="1:11" s="108" customFormat="1" ht="12" customHeight="1">
      <c r="A391" s="176"/>
      <c r="B391" s="161"/>
      <c r="C391" s="161"/>
      <c r="D391" s="162"/>
      <c r="E391" s="162"/>
      <c r="F391" s="162"/>
      <c r="G391" s="163"/>
      <c r="H391" s="163"/>
      <c r="I391" s="163"/>
      <c r="J391" s="70"/>
      <c r="K391" s="287"/>
    </row>
    <row r="392" spans="1:11" s="108" customFormat="1" ht="7.5" customHeight="1">
      <c r="A392" s="176"/>
      <c r="B392" s="161"/>
      <c r="C392" s="161"/>
      <c r="D392" s="162"/>
      <c r="E392" s="162"/>
      <c r="F392" s="162"/>
      <c r="G392" s="163"/>
      <c r="H392" s="163"/>
      <c r="I392" s="163"/>
      <c r="J392" s="70"/>
      <c r="K392" s="287"/>
    </row>
    <row r="393" spans="1:11" s="108" customFormat="1" ht="22.5" customHeight="1">
      <c r="A393" s="1006" t="s">
        <v>226</v>
      </c>
      <c r="B393" s="1007"/>
      <c r="C393" s="1007"/>
      <c r="D393" s="1007"/>
      <c r="E393" s="1007"/>
      <c r="F393" s="1007"/>
      <c r="G393" s="1007"/>
      <c r="H393" s="1007"/>
      <c r="I393" s="1007"/>
      <c r="J393" s="1007"/>
      <c r="K393" s="1008"/>
    </row>
    <row r="394" spans="1:15" s="108" customFormat="1" ht="45.75" customHeight="1">
      <c r="A394" s="107">
        <v>1</v>
      </c>
      <c r="B394" s="332" t="s">
        <v>1023</v>
      </c>
      <c r="C394" s="381" t="s">
        <v>292</v>
      </c>
      <c r="D394" s="332">
        <v>3</v>
      </c>
      <c r="E394" s="332">
        <v>577</v>
      </c>
      <c r="F394" s="332" t="s">
        <v>292</v>
      </c>
      <c r="G394" s="383">
        <v>68.255</v>
      </c>
      <c r="H394" s="383" t="s">
        <v>292</v>
      </c>
      <c r="I394" s="383">
        <v>11.0194</v>
      </c>
      <c r="J394" s="383">
        <v>79.2744</v>
      </c>
      <c r="K394" s="332">
        <v>66</v>
      </c>
      <c r="L394" s="461" t="s">
        <v>1027</v>
      </c>
      <c r="M394" s="290" t="s">
        <v>1030</v>
      </c>
      <c r="N394" s="290"/>
      <c r="O394" s="290"/>
    </row>
    <row r="395" spans="1:15" s="108" customFormat="1" ht="91.5" customHeight="1">
      <c r="A395" s="107">
        <v>2</v>
      </c>
      <c r="B395" s="332" t="s">
        <v>1015</v>
      </c>
      <c r="C395" s="381" t="s">
        <v>292</v>
      </c>
      <c r="D395" s="381">
        <v>9</v>
      </c>
      <c r="E395" s="332">
        <v>323</v>
      </c>
      <c r="F395" s="381">
        <v>2</v>
      </c>
      <c r="G395" s="385">
        <v>39.8556</v>
      </c>
      <c r="H395" s="383">
        <v>8.5886</v>
      </c>
      <c r="I395" s="383" t="s">
        <v>292</v>
      </c>
      <c r="J395" s="386">
        <v>48.4442</v>
      </c>
      <c r="K395" s="239">
        <v>19</v>
      </c>
      <c r="L395" s="290" t="s">
        <v>1029</v>
      </c>
      <c r="M395" s="290" t="s">
        <v>1028</v>
      </c>
      <c r="N395" s="290"/>
      <c r="O395" s="290"/>
    </row>
    <row r="396" spans="1:15" s="108" customFormat="1" ht="45" customHeight="1">
      <c r="A396" s="107">
        <v>3</v>
      </c>
      <c r="B396" s="332" t="s">
        <v>1024</v>
      </c>
      <c r="C396" s="381" t="s">
        <v>292</v>
      </c>
      <c r="D396" s="381" t="s">
        <v>292</v>
      </c>
      <c r="E396" s="332">
        <v>52</v>
      </c>
      <c r="F396" s="381" t="s">
        <v>292</v>
      </c>
      <c r="G396" s="385">
        <v>32</v>
      </c>
      <c r="H396" s="383" t="s">
        <v>292</v>
      </c>
      <c r="I396" s="383" t="s">
        <v>292</v>
      </c>
      <c r="J396" s="383">
        <f>SUM(G396:I396)</f>
        <v>32</v>
      </c>
      <c r="K396" s="332">
        <v>1</v>
      </c>
      <c r="L396" s="290"/>
      <c r="M396" s="290" t="s">
        <v>318</v>
      </c>
      <c r="N396" s="290"/>
      <c r="O396" s="290"/>
    </row>
    <row r="397" spans="1:15" s="108" customFormat="1" ht="46.5" customHeight="1">
      <c r="A397" s="107">
        <v>4</v>
      </c>
      <c r="B397" s="332" t="s">
        <v>1025</v>
      </c>
      <c r="C397" s="381" t="s">
        <v>292</v>
      </c>
      <c r="D397" s="381" t="s">
        <v>292</v>
      </c>
      <c r="E397" s="381" t="s">
        <v>292</v>
      </c>
      <c r="F397" s="332">
        <v>5</v>
      </c>
      <c r="G397" s="381" t="s">
        <v>292</v>
      </c>
      <c r="H397" s="464">
        <v>43.2</v>
      </c>
      <c r="I397" s="383" t="s">
        <v>292</v>
      </c>
      <c r="J397" s="583">
        <f>SUM(G397:I397)</f>
        <v>43.2</v>
      </c>
      <c r="K397" s="239">
        <v>5</v>
      </c>
      <c r="L397" s="290" t="s">
        <v>1031</v>
      </c>
      <c r="M397" s="290" t="s">
        <v>1032</v>
      </c>
      <c r="N397" s="290"/>
      <c r="O397" s="290"/>
    </row>
    <row r="398" spans="1:15" s="108" customFormat="1" ht="60.75" customHeight="1">
      <c r="A398" s="107">
        <v>5</v>
      </c>
      <c r="B398" s="332" t="s">
        <v>1026</v>
      </c>
      <c r="C398" s="381" t="s">
        <v>292</v>
      </c>
      <c r="D398" s="381">
        <v>1</v>
      </c>
      <c r="E398" s="381">
        <v>38</v>
      </c>
      <c r="F398" s="381">
        <v>2</v>
      </c>
      <c r="G398" s="464">
        <v>15</v>
      </c>
      <c r="H398" s="385">
        <v>11.015</v>
      </c>
      <c r="I398" s="383" t="s">
        <v>292</v>
      </c>
      <c r="J398" s="388">
        <v>26.015</v>
      </c>
      <c r="K398" s="239">
        <v>4</v>
      </c>
      <c r="L398" s="290" t="s">
        <v>1034</v>
      </c>
      <c r="M398" s="290" t="s">
        <v>1033</v>
      </c>
      <c r="N398" s="290"/>
      <c r="O398" s="290"/>
    </row>
    <row r="399" spans="1:11" s="108" customFormat="1" ht="19.5" customHeight="1">
      <c r="A399" s="983" t="s">
        <v>139</v>
      </c>
      <c r="B399" s="983"/>
      <c r="C399" s="114" t="s">
        <v>292</v>
      </c>
      <c r="D399" s="445">
        <v>13</v>
      </c>
      <c r="E399" s="445">
        <v>990</v>
      </c>
      <c r="F399" s="445">
        <v>9</v>
      </c>
      <c r="G399" s="445">
        <v>155.1106</v>
      </c>
      <c r="H399" s="584">
        <f>SUM(H394:H398)</f>
        <v>62.8036</v>
      </c>
      <c r="I399" s="436">
        <f>SUM(I394:I398)</f>
        <v>11.0194</v>
      </c>
      <c r="J399" s="436">
        <f>SUM(J394:J398)</f>
        <v>228.9336</v>
      </c>
      <c r="K399" s="117">
        <f>SUM(K394:K398)</f>
        <v>95</v>
      </c>
    </row>
    <row r="400" spans="1:12" s="108" customFormat="1" ht="19.5" customHeight="1">
      <c r="A400" s="988" t="s">
        <v>220</v>
      </c>
      <c r="B400" s="989"/>
      <c r="C400" s="989"/>
      <c r="D400" s="989"/>
      <c r="E400" s="989"/>
      <c r="F400" s="989"/>
      <c r="G400" s="989"/>
      <c r="H400" s="989"/>
      <c r="I400" s="989"/>
      <c r="J400" s="989"/>
      <c r="K400" s="989"/>
      <c r="L400" s="989"/>
    </row>
    <row r="401" spans="1:15" s="108" customFormat="1" ht="63.75" customHeight="1">
      <c r="A401" s="292">
        <v>1</v>
      </c>
      <c r="B401" s="293" t="s">
        <v>474</v>
      </c>
      <c r="C401" s="292" t="s">
        <v>292</v>
      </c>
      <c r="D401" s="292">
        <v>2</v>
      </c>
      <c r="E401" s="292" t="s">
        <v>292</v>
      </c>
      <c r="F401" s="292">
        <v>2</v>
      </c>
      <c r="G401" s="292" t="s">
        <v>292</v>
      </c>
      <c r="H401" s="292">
        <v>42.57</v>
      </c>
      <c r="I401" s="292" t="s">
        <v>292</v>
      </c>
      <c r="J401" s="292">
        <f>SUM(G401:I401)</f>
        <v>42.57</v>
      </c>
      <c r="K401" s="292">
        <v>2</v>
      </c>
      <c r="L401" s="355" t="s">
        <v>475</v>
      </c>
      <c r="M401" s="354"/>
      <c r="N401" s="513"/>
      <c r="O401" s="513"/>
    </row>
    <row r="402" spans="1:15" s="108" customFormat="1" ht="19.5" customHeight="1">
      <c r="A402" s="958" t="s">
        <v>1010</v>
      </c>
      <c r="B402" s="959"/>
      <c r="C402" s="358" t="s">
        <v>292</v>
      </c>
      <c r="D402" s="358">
        <f>SUM(D401:D401)</f>
        <v>2</v>
      </c>
      <c r="E402" s="358" t="s">
        <v>292</v>
      </c>
      <c r="F402" s="358">
        <f>SUM(F401:F401)</f>
        <v>2</v>
      </c>
      <c r="G402" s="358" t="s">
        <v>292</v>
      </c>
      <c r="H402" s="358">
        <f>SUM(H401:H401)</f>
        <v>42.57</v>
      </c>
      <c r="I402" s="358" t="s">
        <v>292</v>
      </c>
      <c r="J402" s="358">
        <f>SUM(J401:J401)</f>
        <v>42.57</v>
      </c>
      <c r="K402" s="358">
        <f>SUM(K401:K401)</f>
        <v>2</v>
      </c>
      <c r="L402" s="358"/>
      <c r="M402" s="358"/>
      <c r="N402" s="515"/>
      <c r="O402" s="515"/>
    </row>
    <row r="403" spans="1:16" s="108" customFormat="1" ht="33.75" customHeight="1">
      <c r="A403" s="952" t="s">
        <v>1007</v>
      </c>
      <c r="B403" s="953"/>
      <c r="C403" s="953"/>
      <c r="D403" s="953"/>
      <c r="E403" s="953"/>
      <c r="F403" s="953"/>
      <c r="G403" s="953"/>
      <c r="H403" s="953"/>
      <c r="I403" s="953"/>
      <c r="J403" s="953"/>
      <c r="K403" s="953"/>
      <c r="L403" s="953"/>
      <c r="M403" s="953"/>
      <c r="N403" s="953"/>
      <c r="O403" s="953"/>
      <c r="P403" s="953"/>
    </row>
    <row r="404" spans="1:15" s="108" customFormat="1" ht="19.5" customHeight="1">
      <c r="A404" s="239">
        <v>1</v>
      </c>
      <c r="B404" s="463" t="s">
        <v>1009</v>
      </c>
      <c r="C404" s="381" t="s">
        <v>292</v>
      </c>
      <c r="D404" s="381" t="s">
        <v>292</v>
      </c>
      <c r="E404" s="381" t="s">
        <v>292</v>
      </c>
      <c r="F404" s="239">
        <v>1</v>
      </c>
      <c r="G404" s="381" t="s">
        <v>292</v>
      </c>
      <c r="H404" s="381">
        <v>40</v>
      </c>
      <c r="I404" s="381" t="s">
        <v>292</v>
      </c>
      <c r="J404" s="381">
        <v>40</v>
      </c>
      <c r="K404" s="239">
        <v>1</v>
      </c>
      <c r="L404" s="290" t="s">
        <v>1011</v>
      </c>
      <c r="M404" s="299"/>
      <c r="N404" s="332"/>
      <c r="O404" s="409"/>
    </row>
    <row r="405" spans="1:15" s="108" customFormat="1" ht="19.5" customHeight="1">
      <c r="A405" s="956" t="s">
        <v>140</v>
      </c>
      <c r="B405" s="957"/>
      <c r="C405" s="114" t="str">
        <f aca="true" t="shared" si="14" ref="C405:K405">C404</f>
        <v>NA</v>
      </c>
      <c r="D405" s="114" t="str">
        <f t="shared" si="14"/>
        <v>NA</v>
      </c>
      <c r="E405" s="114" t="str">
        <f t="shared" si="14"/>
        <v>NA</v>
      </c>
      <c r="F405" s="114">
        <f t="shared" si="14"/>
        <v>1</v>
      </c>
      <c r="G405" s="114" t="str">
        <f t="shared" si="14"/>
        <v>NA</v>
      </c>
      <c r="H405" s="114">
        <f t="shared" si="14"/>
        <v>40</v>
      </c>
      <c r="I405" s="114" t="str">
        <f t="shared" si="14"/>
        <v>NA</v>
      </c>
      <c r="J405" s="114">
        <f t="shared" si="14"/>
        <v>40</v>
      </c>
      <c r="K405" s="114">
        <f t="shared" si="14"/>
        <v>1</v>
      </c>
      <c r="L405" s="332"/>
      <c r="M405" s="299"/>
      <c r="N405" s="332"/>
      <c r="O405" s="409"/>
    </row>
    <row r="406" spans="1:18" s="108" customFormat="1" ht="22.5" customHeight="1">
      <c r="A406" s="954" t="s">
        <v>1008</v>
      </c>
      <c r="B406" s="955"/>
      <c r="C406" s="955"/>
      <c r="D406" s="955"/>
      <c r="E406" s="955"/>
      <c r="F406" s="955"/>
      <c r="G406" s="955"/>
      <c r="H406" s="955"/>
      <c r="I406" s="955"/>
      <c r="J406" s="955"/>
      <c r="K406" s="955"/>
      <c r="L406" s="955"/>
      <c r="M406" s="955"/>
      <c r="N406" s="955"/>
      <c r="O406" s="955"/>
      <c r="P406" s="955"/>
      <c r="Q406" s="955"/>
      <c r="R406" s="955"/>
    </row>
    <row r="407" spans="1:12" s="108" customFormat="1" ht="12" customHeight="1">
      <c r="A407" s="134"/>
      <c r="B407" s="60"/>
      <c r="C407" s="60"/>
      <c r="D407" s="60"/>
      <c r="E407" s="60"/>
      <c r="F407" s="60"/>
      <c r="G407" s="60"/>
      <c r="H407" s="60"/>
      <c r="I407" s="60"/>
      <c r="J407" s="60"/>
      <c r="K407" s="153"/>
      <c r="L407" s="60"/>
    </row>
    <row r="408" spans="1:15" s="108" customFormat="1" ht="30.75" customHeight="1">
      <c r="A408" s="332">
        <v>1</v>
      </c>
      <c r="B408" s="414" t="s">
        <v>135</v>
      </c>
      <c r="C408" s="381" t="s">
        <v>292</v>
      </c>
      <c r="D408" s="332">
        <v>1</v>
      </c>
      <c r="E408" s="381" t="s">
        <v>292</v>
      </c>
      <c r="F408" s="381" t="s">
        <v>292</v>
      </c>
      <c r="G408" s="381" t="s">
        <v>292</v>
      </c>
      <c r="H408" s="381" t="s">
        <v>292</v>
      </c>
      <c r="I408" s="335">
        <v>648.17</v>
      </c>
      <c r="J408" s="335">
        <f>I408</f>
        <v>648.17</v>
      </c>
      <c r="K408" s="332">
        <v>1</v>
      </c>
      <c r="L408" s="97" t="s">
        <v>909</v>
      </c>
      <c r="M408" s="97"/>
      <c r="N408" s="97"/>
      <c r="O408" s="299"/>
    </row>
    <row r="409" spans="1:15" s="108" customFormat="1" ht="30" customHeight="1">
      <c r="A409" s="332">
        <v>2</v>
      </c>
      <c r="B409" s="414" t="s">
        <v>907</v>
      </c>
      <c r="C409" s="381" t="s">
        <v>292</v>
      </c>
      <c r="D409" s="332">
        <v>1</v>
      </c>
      <c r="E409" s="381" t="s">
        <v>292</v>
      </c>
      <c r="F409" s="381" t="s">
        <v>292</v>
      </c>
      <c r="G409" s="381" t="s">
        <v>292</v>
      </c>
      <c r="H409" s="381" t="s">
        <v>292</v>
      </c>
      <c r="I409" s="464">
        <v>74.9</v>
      </c>
      <c r="J409" s="464">
        <f>I409</f>
        <v>74.9</v>
      </c>
      <c r="K409" s="332">
        <v>1</v>
      </c>
      <c r="L409" s="97" t="s">
        <v>910</v>
      </c>
      <c r="M409" s="97"/>
      <c r="N409" s="97"/>
      <c r="O409" s="299"/>
    </row>
    <row r="410" spans="1:15" s="108" customFormat="1" ht="60" customHeight="1">
      <c r="A410" s="332">
        <v>3</v>
      </c>
      <c r="B410" s="414" t="s">
        <v>908</v>
      </c>
      <c r="C410" s="381" t="s">
        <v>292</v>
      </c>
      <c r="D410" s="332">
        <v>5</v>
      </c>
      <c r="E410" s="381">
        <v>1697</v>
      </c>
      <c r="F410" s="332" t="s">
        <v>292</v>
      </c>
      <c r="G410" s="332">
        <v>703.282</v>
      </c>
      <c r="H410" s="332" t="s">
        <v>292</v>
      </c>
      <c r="I410" s="464">
        <v>286</v>
      </c>
      <c r="J410" s="332">
        <f>G410+I410</f>
        <v>989.282</v>
      </c>
      <c r="K410" s="332">
        <v>5</v>
      </c>
      <c r="L410" s="97" t="s">
        <v>911</v>
      </c>
      <c r="M410" s="97" t="s">
        <v>913</v>
      </c>
      <c r="N410" s="585"/>
      <c r="O410" s="299"/>
    </row>
    <row r="411" spans="1:15" s="108" customFormat="1" ht="32.25" customHeight="1">
      <c r="A411" s="332">
        <v>4</v>
      </c>
      <c r="B411" s="414" t="s">
        <v>112</v>
      </c>
      <c r="C411" s="381" t="s">
        <v>292</v>
      </c>
      <c r="D411" s="332">
        <v>1</v>
      </c>
      <c r="E411" s="381" t="s">
        <v>292</v>
      </c>
      <c r="F411" s="381" t="s">
        <v>292</v>
      </c>
      <c r="G411" s="381" t="s">
        <v>292</v>
      </c>
      <c r="H411" s="381" t="s">
        <v>292</v>
      </c>
      <c r="I411" s="464">
        <v>1800</v>
      </c>
      <c r="J411" s="464">
        <f>I411</f>
        <v>1800</v>
      </c>
      <c r="K411" s="332">
        <v>1</v>
      </c>
      <c r="L411" s="97" t="s">
        <v>912</v>
      </c>
      <c r="M411" s="97"/>
      <c r="N411" s="97"/>
      <c r="O411" s="299"/>
    </row>
    <row r="412" spans="1:11" s="108" customFormat="1" ht="20.25" customHeight="1">
      <c r="A412" s="977" t="s">
        <v>139</v>
      </c>
      <c r="B412" s="977"/>
      <c r="C412" s="419" t="s">
        <v>292</v>
      </c>
      <c r="D412" s="407">
        <f>SUM(D408:D411)</f>
        <v>8</v>
      </c>
      <c r="E412" s="419">
        <f>SUM(E408:E411)</f>
        <v>1697</v>
      </c>
      <c r="F412" s="419" t="s">
        <v>292</v>
      </c>
      <c r="G412" s="575">
        <f>SUM(G408:G411)</f>
        <v>703.282</v>
      </c>
      <c r="H412" s="419" t="s">
        <v>292</v>
      </c>
      <c r="I412" s="552">
        <f>I408+I409+I410+I411</f>
        <v>2809.0699999999997</v>
      </c>
      <c r="J412" s="575">
        <f>SUM(J408:J411)</f>
        <v>3512.352</v>
      </c>
      <c r="K412" s="407">
        <f>SUM(K408:K411)</f>
        <v>8</v>
      </c>
    </row>
    <row r="413" spans="1:11" s="108" customFormat="1" ht="15.75" customHeight="1">
      <c r="A413" s="176"/>
      <c r="B413" s="161"/>
      <c r="C413" s="161"/>
      <c r="D413" s="162"/>
      <c r="E413" s="162"/>
      <c r="F413" s="162"/>
      <c r="G413" s="163"/>
      <c r="H413" s="163"/>
      <c r="I413" s="163"/>
      <c r="J413" s="70"/>
      <c r="K413" s="287"/>
    </row>
    <row r="414" spans="1:11" s="108" customFormat="1" ht="16.5" customHeight="1">
      <c r="A414" s="1002" t="s">
        <v>196</v>
      </c>
      <c r="B414" s="975"/>
      <c r="C414" s="975"/>
      <c r="D414" s="975"/>
      <c r="E414" s="975"/>
      <c r="F414" s="975"/>
      <c r="G414" s="975"/>
      <c r="H414" s="975"/>
      <c r="I414" s="975"/>
      <c r="J414" s="975"/>
      <c r="K414" s="287"/>
    </row>
    <row r="415" spans="1:11" s="108" customFormat="1" ht="12" customHeight="1">
      <c r="A415" s="135"/>
      <c r="B415" s="60"/>
      <c r="C415" s="60"/>
      <c r="D415" s="60"/>
      <c r="E415" s="60"/>
      <c r="F415" s="60"/>
      <c r="G415" s="60"/>
      <c r="H415" s="60"/>
      <c r="I415" s="60"/>
      <c r="J415" s="60"/>
      <c r="K415" s="287"/>
    </row>
    <row r="416" spans="1:15" s="108" customFormat="1" ht="31.5" customHeight="1">
      <c r="A416" s="312">
        <v>1</v>
      </c>
      <c r="B416" s="578" t="s">
        <v>119</v>
      </c>
      <c r="C416" s="312" t="s">
        <v>292</v>
      </c>
      <c r="D416" s="312">
        <v>2</v>
      </c>
      <c r="E416" s="312">
        <v>114</v>
      </c>
      <c r="F416" s="312" t="s">
        <v>292</v>
      </c>
      <c r="G416" s="312">
        <v>10</v>
      </c>
      <c r="H416" s="312" t="s">
        <v>292</v>
      </c>
      <c r="I416" s="312" t="s">
        <v>292</v>
      </c>
      <c r="J416" s="312">
        <v>10</v>
      </c>
      <c r="K416" s="586">
        <v>2</v>
      </c>
      <c r="L416" s="312"/>
      <c r="M416" s="374" t="s">
        <v>624</v>
      </c>
      <c r="N416" s="374"/>
      <c r="O416" s="355"/>
    </row>
    <row r="417" spans="1:15" s="108" customFormat="1" ht="104.25" customHeight="1">
      <c r="A417" s="488">
        <v>2</v>
      </c>
      <c r="B417" s="587" t="s">
        <v>1176</v>
      </c>
      <c r="C417" s="312" t="s">
        <v>292</v>
      </c>
      <c r="D417" s="488">
        <v>2</v>
      </c>
      <c r="E417" s="488">
        <v>59</v>
      </c>
      <c r="F417" s="312">
        <v>2</v>
      </c>
      <c r="G417" s="488">
        <v>10</v>
      </c>
      <c r="H417" s="312">
        <v>10</v>
      </c>
      <c r="I417" s="312" t="s">
        <v>292</v>
      </c>
      <c r="J417" s="488">
        <v>20</v>
      </c>
      <c r="K417" s="588">
        <v>4</v>
      </c>
      <c r="L417" s="588"/>
      <c r="M417" s="589" t="s">
        <v>625</v>
      </c>
      <c r="N417" s="589"/>
      <c r="O417" s="590"/>
    </row>
    <row r="418" spans="1:15" s="108" customFormat="1" ht="33" customHeight="1">
      <c r="A418" s="591">
        <v>3</v>
      </c>
      <c r="B418" s="592" t="s">
        <v>649</v>
      </c>
      <c r="C418" s="312" t="s">
        <v>292</v>
      </c>
      <c r="D418" s="593">
        <v>1</v>
      </c>
      <c r="E418" s="593">
        <v>20</v>
      </c>
      <c r="F418" s="312" t="s">
        <v>292</v>
      </c>
      <c r="G418" s="593">
        <v>10</v>
      </c>
      <c r="H418" s="312" t="s">
        <v>292</v>
      </c>
      <c r="I418" s="312" t="s">
        <v>292</v>
      </c>
      <c r="J418" s="593">
        <v>10</v>
      </c>
      <c r="K418" s="594">
        <v>1</v>
      </c>
      <c r="L418" s="589" t="s">
        <v>626</v>
      </c>
      <c r="M418" s="374"/>
      <c r="N418" s="374"/>
      <c r="O418" s="355"/>
    </row>
    <row r="419" spans="1:12" s="108" customFormat="1" ht="20.25" customHeight="1">
      <c r="A419" s="956" t="s">
        <v>102</v>
      </c>
      <c r="B419" s="957"/>
      <c r="C419" s="557" t="s">
        <v>292</v>
      </c>
      <c r="D419" s="113">
        <f>SUM(D416:D418)</f>
        <v>5</v>
      </c>
      <c r="E419" s="113">
        <f>SUM(E416:E418)</f>
        <v>193</v>
      </c>
      <c r="F419" s="113">
        <v>2</v>
      </c>
      <c r="G419" s="412">
        <f>SUM(G416:G418)</f>
        <v>30</v>
      </c>
      <c r="H419" s="412">
        <v>10</v>
      </c>
      <c r="I419" s="117" t="s">
        <v>292</v>
      </c>
      <c r="J419" s="116">
        <f>SUM(J416:J418)</f>
        <v>40</v>
      </c>
      <c r="K419" s="117">
        <f>SUM(K416:K418)</f>
        <v>7</v>
      </c>
      <c r="L419" s="60"/>
    </row>
    <row r="420" spans="1:11" s="108" customFormat="1" ht="14.25" customHeight="1">
      <c r="A420" s="176"/>
      <c r="B420" s="161"/>
      <c r="C420" s="161"/>
      <c r="D420" s="162"/>
      <c r="E420" s="162"/>
      <c r="F420" s="162"/>
      <c r="G420" s="163"/>
      <c r="H420" s="163"/>
      <c r="I420" s="163"/>
      <c r="J420" s="70"/>
      <c r="K420" s="287"/>
    </row>
    <row r="421" spans="1:11" s="108" customFormat="1" ht="21" customHeight="1">
      <c r="A421" s="134"/>
      <c r="B421" s="976" t="s">
        <v>211</v>
      </c>
      <c r="C421" s="976"/>
      <c r="D421" s="975"/>
      <c r="E421" s="975"/>
      <c r="F421" s="975"/>
      <c r="G421" s="975"/>
      <c r="H421" s="975"/>
      <c r="I421" s="975"/>
      <c r="J421" s="975"/>
      <c r="K421" s="287"/>
    </row>
    <row r="422" spans="1:11" s="108" customFormat="1" ht="12" customHeight="1">
      <c r="A422" s="134"/>
      <c r="B422" s="60"/>
      <c r="C422" s="60"/>
      <c r="D422" s="60"/>
      <c r="E422" s="60"/>
      <c r="F422" s="60"/>
      <c r="G422" s="60"/>
      <c r="H422" s="60"/>
      <c r="I422" s="60"/>
      <c r="J422" s="60"/>
      <c r="K422" s="287"/>
    </row>
    <row r="423" spans="1:15" s="108" customFormat="1" ht="30.75" customHeight="1">
      <c r="A423" s="111">
        <v>1</v>
      </c>
      <c r="B423" s="332" t="s">
        <v>960</v>
      </c>
      <c r="C423" s="381" t="s">
        <v>292</v>
      </c>
      <c r="D423" s="381">
        <v>1</v>
      </c>
      <c r="E423" s="381" t="s">
        <v>292</v>
      </c>
      <c r="F423" s="381" t="s">
        <v>292</v>
      </c>
      <c r="G423" s="381" t="s">
        <v>292</v>
      </c>
      <c r="H423" s="381" t="s">
        <v>292</v>
      </c>
      <c r="I423" s="464">
        <v>4</v>
      </c>
      <c r="J423" s="388">
        <v>4</v>
      </c>
      <c r="K423" s="239">
        <v>1</v>
      </c>
      <c r="L423" s="290" t="s">
        <v>951</v>
      </c>
      <c r="M423" s="332"/>
      <c r="N423" s="290"/>
      <c r="O423" s="409"/>
    </row>
    <row r="424" spans="1:15" s="108" customFormat="1" ht="30.75" customHeight="1">
      <c r="A424" s="107">
        <v>2</v>
      </c>
      <c r="B424" s="332" t="s">
        <v>961</v>
      </c>
      <c r="C424" s="459" t="s">
        <v>292</v>
      </c>
      <c r="D424" s="521">
        <v>2</v>
      </c>
      <c r="E424" s="332" t="s">
        <v>292</v>
      </c>
      <c r="F424" s="332" t="s">
        <v>292</v>
      </c>
      <c r="G424" s="332" t="s">
        <v>292</v>
      </c>
      <c r="H424" s="332" t="s">
        <v>292</v>
      </c>
      <c r="I424" s="533">
        <v>25</v>
      </c>
      <c r="J424" s="471">
        <v>25</v>
      </c>
      <c r="K424" s="595">
        <v>2</v>
      </c>
      <c r="L424" s="290" t="s">
        <v>962</v>
      </c>
      <c r="M424" s="332"/>
      <c r="N424" s="290"/>
      <c r="O424" s="596"/>
    </row>
    <row r="425" spans="1:15" s="108" customFormat="1" ht="46.5" customHeight="1">
      <c r="A425" s="107">
        <v>3</v>
      </c>
      <c r="B425" s="332" t="s">
        <v>939</v>
      </c>
      <c r="C425" s="459" t="s">
        <v>292</v>
      </c>
      <c r="D425" s="459">
        <v>1</v>
      </c>
      <c r="E425" s="381">
        <v>429</v>
      </c>
      <c r="F425" s="239">
        <v>7</v>
      </c>
      <c r="G425" s="335">
        <v>60</v>
      </c>
      <c r="H425" s="334">
        <v>89.01</v>
      </c>
      <c r="I425" s="597" t="s">
        <v>292</v>
      </c>
      <c r="J425" s="448">
        <v>149.01</v>
      </c>
      <c r="K425" s="239">
        <v>7</v>
      </c>
      <c r="L425" s="290" t="s">
        <v>953</v>
      </c>
      <c r="M425" s="332"/>
      <c r="N425" s="290"/>
      <c r="O425" s="596"/>
    </row>
    <row r="426" spans="1:15" s="108" customFormat="1" ht="31.5" customHeight="1">
      <c r="A426" s="107">
        <v>4</v>
      </c>
      <c r="B426" s="332" t="s">
        <v>957</v>
      </c>
      <c r="C426" s="459" t="s">
        <v>292</v>
      </c>
      <c r="D426" s="459" t="s">
        <v>292</v>
      </c>
      <c r="E426" s="381">
        <v>36</v>
      </c>
      <c r="F426" s="459" t="s">
        <v>292</v>
      </c>
      <c r="G426" s="335">
        <v>0.35</v>
      </c>
      <c r="H426" s="459" t="s">
        <v>292</v>
      </c>
      <c r="I426" s="459" t="s">
        <v>292</v>
      </c>
      <c r="J426" s="448">
        <v>0.35</v>
      </c>
      <c r="K426" s="239">
        <v>1</v>
      </c>
      <c r="L426" s="290" t="s">
        <v>954</v>
      </c>
      <c r="M426" s="332"/>
      <c r="N426" s="290"/>
      <c r="O426" s="409"/>
    </row>
    <row r="427" spans="1:12" s="108" customFormat="1" ht="20.25" customHeight="1">
      <c r="A427" s="977" t="s">
        <v>139</v>
      </c>
      <c r="B427" s="977"/>
      <c r="C427" s="446" t="s">
        <v>292</v>
      </c>
      <c r="D427" s="114">
        <v>4</v>
      </c>
      <c r="E427" s="114">
        <v>465</v>
      </c>
      <c r="F427" s="117">
        <v>7</v>
      </c>
      <c r="G427" s="271">
        <v>60.35</v>
      </c>
      <c r="H427" s="116">
        <v>89.01</v>
      </c>
      <c r="I427" s="598">
        <v>29</v>
      </c>
      <c r="J427" s="120">
        <v>178.36</v>
      </c>
      <c r="K427" s="117">
        <v>11</v>
      </c>
      <c r="L427" s="599"/>
    </row>
    <row r="428" spans="1:11" s="108" customFormat="1" ht="12" customHeight="1">
      <c r="A428" s="178"/>
      <c r="B428" s="161"/>
      <c r="C428" s="161"/>
      <c r="D428" s="162"/>
      <c r="E428" s="162"/>
      <c r="F428" s="162"/>
      <c r="G428" s="163"/>
      <c r="H428" s="163"/>
      <c r="I428" s="163"/>
      <c r="J428" s="70"/>
      <c r="K428" s="153"/>
    </row>
    <row r="429" spans="1:12" s="108" customFormat="1" ht="30" customHeight="1">
      <c r="A429" s="946" t="s">
        <v>772</v>
      </c>
      <c r="B429" s="946"/>
      <c r="C429" s="946"/>
      <c r="D429" s="946"/>
      <c r="E429" s="946"/>
      <c r="F429" s="946"/>
      <c r="G429" s="946"/>
      <c r="H429" s="946"/>
      <c r="I429" s="946"/>
      <c r="J429" s="946"/>
      <c r="K429" s="946"/>
      <c r="L429" s="946"/>
    </row>
    <row r="430" spans="1:15" s="108" customFormat="1" ht="31.5" customHeight="1">
      <c r="A430" s="239">
        <v>1</v>
      </c>
      <c r="B430" s="463" t="s">
        <v>129</v>
      </c>
      <c r="C430" s="381" t="s">
        <v>292</v>
      </c>
      <c r="D430" s="239">
        <v>1</v>
      </c>
      <c r="E430" s="239" t="s">
        <v>292</v>
      </c>
      <c r="F430" s="239" t="s">
        <v>292</v>
      </c>
      <c r="G430" s="388" t="s">
        <v>292</v>
      </c>
      <c r="H430" s="239" t="s">
        <v>292</v>
      </c>
      <c r="I430" s="388">
        <v>463</v>
      </c>
      <c r="J430" s="448">
        <v>463</v>
      </c>
      <c r="K430" s="239">
        <v>1</v>
      </c>
      <c r="L430" s="290" t="s">
        <v>773</v>
      </c>
      <c r="M430" s="299"/>
      <c r="N430" s="332"/>
      <c r="O430" s="409"/>
    </row>
    <row r="431" spans="1:15" s="108" customFormat="1" ht="21" customHeight="1">
      <c r="A431" s="956" t="s">
        <v>139</v>
      </c>
      <c r="B431" s="957"/>
      <c r="C431" s="391" t="s">
        <v>292</v>
      </c>
      <c r="D431" s="391">
        <f>SUM(D428:D430)</f>
        <v>1</v>
      </c>
      <c r="E431" s="391" t="s">
        <v>292</v>
      </c>
      <c r="F431" s="238" t="s">
        <v>292</v>
      </c>
      <c r="G431" s="391" t="s">
        <v>292</v>
      </c>
      <c r="H431" s="238" t="s">
        <v>292</v>
      </c>
      <c r="I431" s="467">
        <f>SUM(I428:I430)</f>
        <v>463</v>
      </c>
      <c r="J431" s="467">
        <f>SUM(J428:J430)</f>
        <v>463</v>
      </c>
      <c r="K431" s="238">
        <f>SUM(K428:K430)</f>
        <v>1</v>
      </c>
      <c r="L431" s="451"/>
      <c r="M431" s="255"/>
      <c r="N431" s="255"/>
      <c r="O431" s="255"/>
    </row>
    <row r="432" spans="1:12" s="108" customFormat="1" ht="16.5" customHeight="1">
      <c r="A432" s="176"/>
      <c r="B432" s="1001" t="s">
        <v>204</v>
      </c>
      <c r="C432" s="1001"/>
      <c r="D432" s="1001"/>
      <c r="E432" s="1001"/>
      <c r="F432" s="1001"/>
      <c r="G432" s="1001"/>
      <c r="H432" s="1001"/>
      <c r="I432" s="1001"/>
      <c r="J432" s="1001"/>
      <c r="K432" s="153"/>
      <c r="L432" s="60"/>
    </row>
    <row r="433" spans="1:12" s="108" customFormat="1" ht="12" customHeight="1">
      <c r="A433" s="176"/>
      <c r="B433" s="161"/>
      <c r="C433" s="161"/>
      <c r="D433" s="162"/>
      <c r="E433" s="162"/>
      <c r="F433" s="162"/>
      <c r="G433" s="163"/>
      <c r="H433" s="163"/>
      <c r="I433" s="163"/>
      <c r="J433" s="70"/>
      <c r="K433" s="153"/>
      <c r="L433" s="60"/>
    </row>
    <row r="434" spans="1:15" s="108" customFormat="1" ht="24.75" customHeight="1">
      <c r="A434" s="317">
        <v>1</v>
      </c>
      <c r="B434" s="196" t="s">
        <v>123</v>
      </c>
      <c r="C434" s="107" t="s">
        <v>292</v>
      </c>
      <c r="D434" s="107" t="s">
        <v>292</v>
      </c>
      <c r="E434" s="107" t="s">
        <v>292</v>
      </c>
      <c r="F434" s="317">
        <v>1</v>
      </c>
      <c r="G434" s="107" t="s">
        <v>292</v>
      </c>
      <c r="H434" s="600">
        <v>14.01</v>
      </c>
      <c r="I434" s="107" t="s">
        <v>292</v>
      </c>
      <c r="J434" s="601">
        <f>SUM(G434:I434)</f>
        <v>14.01</v>
      </c>
      <c r="K434" s="111">
        <v>1</v>
      </c>
      <c r="L434" s="565"/>
      <c r="M434" s="97" t="s">
        <v>326</v>
      </c>
      <c r="N434" s="128"/>
      <c r="O434" s="128"/>
    </row>
    <row r="435" spans="1:11" s="108" customFormat="1" ht="18.75" customHeight="1">
      <c r="A435" s="541"/>
      <c r="B435" s="209" t="s">
        <v>102</v>
      </c>
      <c r="C435" s="398" t="s">
        <v>292</v>
      </c>
      <c r="D435" s="113" t="s">
        <v>292</v>
      </c>
      <c r="E435" s="113" t="s">
        <v>292</v>
      </c>
      <c r="F435" s="113">
        <f aca="true" t="shared" si="15" ref="F435:K435">SUM(F434)</f>
        <v>1</v>
      </c>
      <c r="G435" s="113" t="s">
        <v>292</v>
      </c>
      <c r="H435" s="115">
        <f t="shared" si="15"/>
        <v>14.01</v>
      </c>
      <c r="I435" s="113" t="s">
        <v>292</v>
      </c>
      <c r="J435" s="120">
        <f t="shared" si="15"/>
        <v>14.01</v>
      </c>
      <c r="K435" s="117">
        <f t="shared" si="15"/>
        <v>1</v>
      </c>
    </row>
    <row r="436" spans="1:11" s="108" customFormat="1" ht="16.5" customHeight="1">
      <c r="A436" s="176"/>
      <c r="B436" s="161"/>
      <c r="C436" s="161"/>
      <c r="D436" s="162"/>
      <c r="E436" s="162"/>
      <c r="F436" s="162"/>
      <c r="G436" s="163"/>
      <c r="H436" s="163"/>
      <c r="I436" s="163"/>
      <c r="J436" s="70"/>
      <c r="K436" s="287"/>
    </row>
    <row r="437" spans="1:11" s="108" customFormat="1" ht="22.5" customHeight="1">
      <c r="A437" s="1051" t="s">
        <v>165</v>
      </c>
      <c r="B437" s="1052"/>
      <c r="C437" s="1052"/>
      <c r="D437" s="1052"/>
      <c r="E437" s="1052"/>
      <c r="F437" s="1052"/>
      <c r="G437" s="1052"/>
      <c r="H437" s="1052"/>
      <c r="I437" s="1052"/>
      <c r="J437" s="1052"/>
      <c r="K437" s="287"/>
    </row>
    <row r="438" spans="1:11" s="108" customFormat="1" ht="9.75" customHeight="1">
      <c r="A438" s="457"/>
      <c r="B438" s="166"/>
      <c r="C438" s="166"/>
      <c r="D438" s="167"/>
      <c r="E438" s="167"/>
      <c r="F438" s="167"/>
      <c r="G438" s="181"/>
      <c r="H438" s="181"/>
      <c r="I438" s="181"/>
      <c r="J438" s="182"/>
      <c r="K438" s="288"/>
    </row>
    <row r="439" spans="1:11" s="108" customFormat="1" ht="9.75" customHeight="1">
      <c r="A439" s="462"/>
      <c r="B439" s="169"/>
      <c r="C439" s="169"/>
      <c r="D439" s="170"/>
      <c r="E439" s="170"/>
      <c r="F439" s="170"/>
      <c r="G439" s="187"/>
      <c r="H439" s="187"/>
      <c r="I439" s="187"/>
      <c r="J439" s="91"/>
      <c r="K439" s="287"/>
    </row>
    <row r="440" spans="1:11" s="108" customFormat="1" ht="16.5" customHeight="1">
      <c r="A440" s="134"/>
      <c r="B440" s="976" t="s">
        <v>221</v>
      </c>
      <c r="C440" s="976"/>
      <c r="D440" s="975"/>
      <c r="E440" s="975"/>
      <c r="F440" s="975"/>
      <c r="G440" s="975"/>
      <c r="H440" s="975"/>
      <c r="I440" s="975"/>
      <c r="J440" s="975"/>
      <c r="K440" s="287"/>
    </row>
    <row r="441" spans="1:11" s="108" customFormat="1" ht="12" customHeight="1">
      <c r="A441" s="457"/>
      <c r="B441" s="569"/>
      <c r="C441" s="569"/>
      <c r="D441" s="570"/>
      <c r="E441" s="570"/>
      <c r="F441" s="570"/>
      <c r="G441" s="570"/>
      <c r="H441" s="570"/>
      <c r="I441" s="570"/>
      <c r="J441" s="61"/>
      <c r="K441" s="287"/>
    </row>
    <row r="442" spans="1:15" s="108" customFormat="1" ht="21.75" customHeight="1">
      <c r="A442" s="317">
        <v>1</v>
      </c>
      <c r="B442" s="295" t="s">
        <v>120</v>
      </c>
      <c r="C442" s="602" t="s">
        <v>292</v>
      </c>
      <c r="D442" s="317">
        <v>1</v>
      </c>
      <c r="E442" s="602" t="s">
        <v>292</v>
      </c>
      <c r="F442" s="317">
        <v>1</v>
      </c>
      <c r="G442" s="602" t="s">
        <v>292</v>
      </c>
      <c r="H442" s="600">
        <v>1.6</v>
      </c>
      <c r="I442" s="602" t="s">
        <v>292</v>
      </c>
      <c r="J442" s="601">
        <f>SUM(G442:I442)</f>
        <v>1.6</v>
      </c>
      <c r="K442" s="111">
        <v>1</v>
      </c>
      <c r="L442" s="603"/>
      <c r="M442" s="365" t="s">
        <v>327</v>
      </c>
      <c r="N442" s="128"/>
      <c r="O442" s="128"/>
    </row>
    <row r="443" spans="1:12" s="108" customFormat="1" ht="19.5" customHeight="1">
      <c r="A443" s="541"/>
      <c r="B443" s="209" t="s">
        <v>102</v>
      </c>
      <c r="C443" s="604" t="s">
        <v>292</v>
      </c>
      <c r="D443" s="577">
        <f aca="true" t="shared" si="16" ref="D443:K443">SUM(D442)</f>
        <v>1</v>
      </c>
      <c r="E443" s="604" t="s">
        <v>292</v>
      </c>
      <c r="F443" s="113">
        <f t="shared" si="16"/>
        <v>1</v>
      </c>
      <c r="G443" s="604" t="s">
        <v>292</v>
      </c>
      <c r="H443" s="115">
        <f t="shared" si="16"/>
        <v>1.6</v>
      </c>
      <c r="I443" s="604" t="s">
        <v>292</v>
      </c>
      <c r="J443" s="120">
        <f t="shared" si="16"/>
        <v>1.6</v>
      </c>
      <c r="K443" s="117">
        <f t="shared" si="16"/>
        <v>1</v>
      </c>
      <c r="L443" s="60"/>
    </row>
    <row r="444" spans="1:11" s="108" customFormat="1" ht="12" customHeight="1">
      <c r="A444" s="176"/>
      <c r="B444" s="161"/>
      <c r="C444" s="161"/>
      <c r="D444" s="162"/>
      <c r="E444" s="162"/>
      <c r="F444" s="162"/>
      <c r="G444" s="163"/>
      <c r="H444" s="163"/>
      <c r="I444" s="163"/>
      <c r="J444" s="70"/>
      <c r="K444" s="287"/>
    </row>
    <row r="445" spans="1:11" s="108" customFormat="1" ht="16.5" customHeight="1">
      <c r="A445" s="1014" t="s">
        <v>211</v>
      </c>
      <c r="B445" s="975"/>
      <c r="C445" s="975"/>
      <c r="D445" s="975"/>
      <c r="E445" s="975"/>
      <c r="F445" s="975"/>
      <c r="G445" s="975"/>
      <c r="H445" s="975"/>
      <c r="I445" s="975"/>
      <c r="J445" s="975"/>
      <c r="K445" s="287"/>
    </row>
    <row r="446" spans="1:11" s="108" customFormat="1" ht="12" customHeight="1">
      <c r="A446" s="134"/>
      <c r="B446" s="371"/>
      <c r="C446" s="371"/>
      <c r="D446" s="60"/>
      <c r="E446" s="60"/>
      <c r="F446" s="60"/>
      <c r="G446" s="60"/>
      <c r="H446" s="60"/>
      <c r="I446" s="60"/>
      <c r="J446" s="60"/>
      <c r="K446" s="287"/>
    </row>
    <row r="447" spans="1:15" s="108" customFormat="1" ht="32.25" customHeight="1">
      <c r="A447" s="111">
        <v>1</v>
      </c>
      <c r="B447" s="107" t="s">
        <v>959</v>
      </c>
      <c r="C447" s="602" t="s">
        <v>292</v>
      </c>
      <c r="D447" s="602" t="s">
        <v>292</v>
      </c>
      <c r="E447" s="602" t="s">
        <v>292</v>
      </c>
      <c r="F447" s="111">
        <v>1</v>
      </c>
      <c r="G447" s="602" t="s">
        <v>292</v>
      </c>
      <c r="H447" s="605">
        <v>0.15</v>
      </c>
      <c r="I447" s="602" t="s">
        <v>292</v>
      </c>
      <c r="J447" s="110">
        <f>SUM(G447:I447)</f>
        <v>0.15</v>
      </c>
      <c r="K447" s="111">
        <v>1</v>
      </c>
      <c r="L447" s="290" t="s">
        <v>954</v>
      </c>
      <c r="M447" s="128"/>
      <c r="N447" s="128"/>
      <c r="O447" s="128"/>
    </row>
    <row r="448" spans="1:11" s="108" customFormat="1" ht="18" customHeight="1">
      <c r="A448" s="977" t="s">
        <v>139</v>
      </c>
      <c r="B448" s="977"/>
      <c r="C448" s="606" t="s">
        <v>292</v>
      </c>
      <c r="D448" s="604" t="s">
        <v>292</v>
      </c>
      <c r="E448" s="604" t="s">
        <v>292</v>
      </c>
      <c r="F448" s="398">
        <f aca="true" t="shared" si="17" ref="F448:K448">SUM(F447:F447)</f>
        <v>1</v>
      </c>
      <c r="G448" s="604" t="s">
        <v>292</v>
      </c>
      <c r="H448" s="393">
        <f t="shared" si="17"/>
        <v>0.15</v>
      </c>
      <c r="I448" s="604" t="s">
        <v>292</v>
      </c>
      <c r="J448" s="485">
        <f t="shared" si="17"/>
        <v>0.15</v>
      </c>
      <c r="K448" s="443">
        <f t="shared" si="17"/>
        <v>1</v>
      </c>
    </row>
    <row r="449" spans="1:11" s="108" customFormat="1" ht="17.25" customHeight="1">
      <c r="A449" s="160"/>
      <c r="B449" s="161"/>
      <c r="C449" s="161"/>
      <c r="D449" s="162"/>
      <c r="E449" s="162"/>
      <c r="F449" s="162"/>
      <c r="G449" s="188"/>
      <c r="H449" s="188"/>
      <c r="I449" s="188"/>
      <c r="J449" s="189"/>
      <c r="K449" s="287"/>
    </row>
    <row r="450" spans="1:11" s="108" customFormat="1" ht="28.5" customHeight="1">
      <c r="A450" s="1066" t="s">
        <v>157</v>
      </c>
      <c r="B450" s="1067"/>
      <c r="C450" s="1067"/>
      <c r="D450" s="1067"/>
      <c r="E450" s="1067"/>
      <c r="F450" s="1067"/>
      <c r="G450" s="1067"/>
      <c r="H450" s="1067"/>
      <c r="I450" s="1067"/>
      <c r="J450" s="1067"/>
      <c r="K450" s="1068"/>
    </row>
    <row r="451" spans="1:11" s="108" customFormat="1" ht="11.25" customHeight="1">
      <c r="A451" s="160"/>
      <c r="B451" s="161"/>
      <c r="C451" s="161"/>
      <c r="D451" s="162"/>
      <c r="E451" s="162"/>
      <c r="F451" s="162"/>
      <c r="G451" s="188"/>
      <c r="H451" s="188"/>
      <c r="I451" s="188"/>
      <c r="J451" s="189"/>
      <c r="K451" s="287"/>
    </row>
    <row r="452" spans="1:11" s="108" customFormat="1" ht="15" customHeight="1">
      <c r="A452" s="1014" t="s">
        <v>227</v>
      </c>
      <c r="B452" s="975"/>
      <c r="C452" s="975"/>
      <c r="D452" s="975"/>
      <c r="E452" s="975"/>
      <c r="F452" s="975"/>
      <c r="G452" s="975"/>
      <c r="H452" s="975"/>
      <c r="I452" s="975"/>
      <c r="J452" s="975"/>
      <c r="K452" s="287"/>
    </row>
    <row r="453" spans="1:11" s="108" customFormat="1" ht="8.25" customHeight="1">
      <c r="A453" s="160"/>
      <c r="B453" s="161"/>
      <c r="C453" s="161"/>
      <c r="D453" s="162"/>
      <c r="E453" s="162"/>
      <c r="F453" s="162"/>
      <c r="G453" s="188"/>
      <c r="H453" s="188"/>
      <c r="I453" s="188"/>
      <c r="J453" s="189"/>
      <c r="K453" s="287"/>
    </row>
    <row r="454" spans="1:15" s="108" customFormat="1" ht="89.25" customHeight="1">
      <c r="A454" s="107">
        <v>1</v>
      </c>
      <c r="B454" s="332" t="s">
        <v>1083</v>
      </c>
      <c r="C454" s="332" t="s">
        <v>292</v>
      </c>
      <c r="D454" s="239">
        <v>5</v>
      </c>
      <c r="E454" s="334" t="s">
        <v>292</v>
      </c>
      <c r="F454" s="334" t="s">
        <v>292</v>
      </c>
      <c r="G454" s="332" t="s">
        <v>292</v>
      </c>
      <c r="H454" s="239">
        <v>351.3</v>
      </c>
      <c r="I454" s="332">
        <v>54.25</v>
      </c>
      <c r="J454" s="332">
        <v>405.55</v>
      </c>
      <c r="K454" s="239">
        <v>5</v>
      </c>
      <c r="L454" s="290" t="s">
        <v>1087</v>
      </c>
      <c r="M454" s="290" t="s">
        <v>1089</v>
      </c>
      <c r="N454" s="290"/>
      <c r="O454" s="275"/>
    </row>
    <row r="455" spans="1:15" s="108" customFormat="1" ht="31.5" customHeight="1">
      <c r="A455" s="107">
        <v>2</v>
      </c>
      <c r="B455" s="332" t="s">
        <v>1084</v>
      </c>
      <c r="C455" s="332" t="s">
        <v>292</v>
      </c>
      <c r="D455" s="239">
        <v>1</v>
      </c>
      <c r="E455" s="334" t="s">
        <v>292</v>
      </c>
      <c r="F455" s="334" t="s">
        <v>292</v>
      </c>
      <c r="G455" s="332" t="s">
        <v>292</v>
      </c>
      <c r="H455" s="239">
        <v>0.2</v>
      </c>
      <c r="I455" s="332">
        <v>4</v>
      </c>
      <c r="J455" s="416">
        <v>4.2</v>
      </c>
      <c r="K455" s="239">
        <v>2</v>
      </c>
      <c r="L455" s="290" t="s">
        <v>1088</v>
      </c>
      <c r="M455" s="290"/>
      <c r="N455" s="290"/>
      <c r="O455" s="275"/>
    </row>
    <row r="456" spans="1:15" s="108" customFormat="1" ht="30" customHeight="1">
      <c r="A456" s="107">
        <v>3</v>
      </c>
      <c r="B456" s="332" t="s">
        <v>1085</v>
      </c>
      <c r="C456" s="332" t="s">
        <v>292</v>
      </c>
      <c r="D456" s="239">
        <v>1</v>
      </c>
      <c r="E456" s="334" t="s">
        <v>292</v>
      </c>
      <c r="F456" s="334" t="s">
        <v>292</v>
      </c>
      <c r="G456" s="332" t="s">
        <v>292</v>
      </c>
      <c r="H456" s="239">
        <v>5.3</v>
      </c>
      <c r="I456" s="332">
        <v>2</v>
      </c>
      <c r="J456" s="416">
        <v>7.3</v>
      </c>
      <c r="K456" s="239">
        <v>3</v>
      </c>
      <c r="L456" s="290" t="s">
        <v>1088</v>
      </c>
      <c r="M456" s="290"/>
      <c r="N456" s="290"/>
      <c r="O456" s="275"/>
    </row>
    <row r="457" spans="1:15" s="108" customFormat="1" ht="45.75" customHeight="1">
      <c r="A457" s="107">
        <v>4</v>
      </c>
      <c r="B457" s="332" t="s">
        <v>1086</v>
      </c>
      <c r="C457" s="332" t="s">
        <v>292</v>
      </c>
      <c r="D457" s="239">
        <v>3</v>
      </c>
      <c r="E457" s="334" t="s">
        <v>292</v>
      </c>
      <c r="F457" s="334" t="s">
        <v>292</v>
      </c>
      <c r="G457" s="332" t="s">
        <v>292</v>
      </c>
      <c r="H457" s="239">
        <v>492.1</v>
      </c>
      <c r="I457" s="332">
        <v>90.9</v>
      </c>
      <c r="J457" s="416">
        <v>583</v>
      </c>
      <c r="K457" s="239">
        <v>5</v>
      </c>
      <c r="L457" s="290" t="s">
        <v>1088</v>
      </c>
      <c r="M457" s="290"/>
      <c r="N457" s="290"/>
      <c r="O457" s="275"/>
    </row>
    <row r="458" spans="1:12" s="108" customFormat="1" ht="20.25" customHeight="1">
      <c r="A458" s="107"/>
      <c r="B458" s="607" t="s">
        <v>102</v>
      </c>
      <c r="C458" s="114" t="s">
        <v>292</v>
      </c>
      <c r="D458" s="114">
        <v>10</v>
      </c>
      <c r="E458" s="114" t="s">
        <v>292</v>
      </c>
      <c r="F458" s="117" t="s">
        <v>292</v>
      </c>
      <c r="G458" s="114" t="s">
        <v>292</v>
      </c>
      <c r="H458" s="116">
        <v>848.9</v>
      </c>
      <c r="I458" s="412">
        <v>151.15</v>
      </c>
      <c r="J458" s="120">
        <v>1000.05</v>
      </c>
      <c r="K458" s="117">
        <v>15</v>
      </c>
      <c r="L458" s="60"/>
    </row>
    <row r="459" spans="1:12" s="108" customFormat="1" ht="20.25" customHeight="1">
      <c r="A459" s="178"/>
      <c r="B459" s="250"/>
      <c r="C459" s="250"/>
      <c r="D459" s="251"/>
      <c r="E459" s="251"/>
      <c r="F459" s="251"/>
      <c r="G459" s="251"/>
      <c r="H459" s="252"/>
      <c r="I459" s="252"/>
      <c r="J459" s="253"/>
      <c r="K459" s="254"/>
      <c r="L459" s="60"/>
    </row>
    <row r="460" spans="1:12" s="108" customFormat="1" ht="25.5" customHeight="1">
      <c r="A460" s="946" t="s">
        <v>871</v>
      </c>
      <c r="B460" s="946"/>
      <c r="C460" s="946"/>
      <c r="D460" s="946"/>
      <c r="E460" s="946"/>
      <c r="F460" s="946"/>
      <c r="G460" s="946"/>
      <c r="H460" s="946"/>
      <c r="I460" s="946"/>
      <c r="J460" s="946"/>
      <c r="K460" s="946"/>
      <c r="L460" s="946"/>
    </row>
    <row r="461" spans="1:15" s="108" customFormat="1" ht="31.5" customHeight="1">
      <c r="A461" s="299">
        <v>1</v>
      </c>
      <c r="B461" s="414" t="s">
        <v>872</v>
      </c>
      <c r="C461" s="332" t="s">
        <v>292</v>
      </c>
      <c r="D461" s="332">
        <v>1</v>
      </c>
      <c r="E461" s="332" t="s">
        <v>292</v>
      </c>
      <c r="F461" s="332">
        <v>1</v>
      </c>
      <c r="G461" s="332" t="s">
        <v>292</v>
      </c>
      <c r="H461" s="332">
        <v>177.8</v>
      </c>
      <c r="I461" s="332" t="s">
        <v>292</v>
      </c>
      <c r="J461" s="332">
        <v>177.8</v>
      </c>
      <c r="K461" s="332">
        <v>4</v>
      </c>
      <c r="L461" s="290" t="s">
        <v>873</v>
      </c>
      <c r="M461" s="290"/>
      <c r="N461" s="299"/>
      <c r="O461" s="299"/>
    </row>
    <row r="462" spans="1:15" s="108" customFormat="1" ht="20.25" customHeight="1">
      <c r="A462" s="1111" t="s">
        <v>53</v>
      </c>
      <c r="B462" s="1112"/>
      <c r="C462" s="407" t="s">
        <v>292</v>
      </c>
      <c r="D462" s="407">
        <f>SUM(D461:D461)</f>
        <v>1</v>
      </c>
      <c r="E462" s="407" t="s">
        <v>292</v>
      </c>
      <c r="F462" s="407">
        <f>SUM(F461:F461)</f>
        <v>1</v>
      </c>
      <c r="G462" s="407" t="s">
        <v>292</v>
      </c>
      <c r="H462" s="407">
        <v>177.8</v>
      </c>
      <c r="I462" s="407" t="s">
        <v>292</v>
      </c>
      <c r="J462" s="407">
        <v>177.8</v>
      </c>
      <c r="K462" s="407">
        <v>4</v>
      </c>
      <c r="L462" s="415"/>
      <c r="M462" s="415"/>
      <c r="N462" s="407"/>
      <c r="O462" s="407"/>
    </row>
    <row r="463" spans="1:15" s="108" customFormat="1" ht="33">
      <c r="A463" s="1113" t="s">
        <v>874</v>
      </c>
      <c r="B463" s="1114"/>
      <c r="C463" s="1114"/>
      <c r="D463" s="1114"/>
      <c r="E463" s="1114"/>
      <c r="F463" s="1114"/>
      <c r="G463" s="1114"/>
      <c r="H463" s="1114"/>
      <c r="I463" s="1114"/>
      <c r="J463" s="1114"/>
      <c r="K463" s="1114"/>
      <c r="L463" s="1114"/>
      <c r="M463" s="1115"/>
      <c r="N463" s="128"/>
      <c r="O463" s="128"/>
    </row>
    <row r="464" spans="1:11" s="108" customFormat="1" ht="12" customHeight="1">
      <c r="A464" s="160"/>
      <c r="B464" s="161"/>
      <c r="C464" s="161"/>
      <c r="D464" s="162"/>
      <c r="E464" s="162"/>
      <c r="F464" s="162"/>
      <c r="G464" s="162"/>
      <c r="H464" s="162"/>
      <c r="I464" s="162"/>
      <c r="J464" s="60"/>
      <c r="K464" s="970"/>
    </row>
    <row r="465" spans="1:11" s="108" customFormat="1" ht="22.5" customHeight="1">
      <c r="A465" s="134"/>
      <c r="B465" s="1069" t="s">
        <v>228</v>
      </c>
      <c r="C465" s="1069"/>
      <c r="D465" s="1036"/>
      <c r="E465" s="1036"/>
      <c r="F465" s="1036"/>
      <c r="G465" s="1036"/>
      <c r="H465" s="1036"/>
      <c r="I465" s="1036"/>
      <c r="J465" s="1036"/>
      <c r="K465" s="970"/>
    </row>
    <row r="466" spans="1:11" s="108" customFormat="1" ht="12" customHeight="1">
      <c r="A466" s="135"/>
      <c r="B466" s="61"/>
      <c r="C466" s="61"/>
      <c r="D466" s="61"/>
      <c r="E466" s="61"/>
      <c r="F466" s="61"/>
      <c r="G466" s="61"/>
      <c r="H466" s="61"/>
      <c r="I466" s="61"/>
      <c r="J466" s="61"/>
      <c r="K466" s="288"/>
    </row>
    <row r="467" spans="1:11" s="108" customFormat="1" ht="21" customHeight="1">
      <c r="A467" s="134"/>
      <c r="B467" s="976" t="s">
        <v>229</v>
      </c>
      <c r="C467" s="976"/>
      <c r="D467" s="975"/>
      <c r="E467" s="975"/>
      <c r="F467" s="975"/>
      <c r="G467" s="975"/>
      <c r="H467" s="975"/>
      <c r="I467" s="975"/>
      <c r="J467" s="975"/>
      <c r="K467" s="287"/>
    </row>
    <row r="468" spans="1:11" s="108" customFormat="1" ht="12" customHeight="1">
      <c r="A468" s="135"/>
      <c r="B468" s="61"/>
      <c r="C468" s="61"/>
      <c r="D468" s="61"/>
      <c r="E468" s="61"/>
      <c r="F468" s="61"/>
      <c r="G468" s="61"/>
      <c r="H468" s="61"/>
      <c r="I468" s="61"/>
      <c r="J468" s="61"/>
      <c r="K468" s="287"/>
    </row>
    <row r="469" spans="1:15" s="108" customFormat="1" ht="31.5" customHeight="1">
      <c r="A469" s="107">
        <v>1</v>
      </c>
      <c r="B469" s="292" t="s">
        <v>1156</v>
      </c>
      <c r="C469" s="292" t="s">
        <v>292</v>
      </c>
      <c r="D469" s="292">
        <v>2</v>
      </c>
      <c r="E469" s="292" t="s">
        <v>292</v>
      </c>
      <c r="F469" s="292">
        <v>1</v>
      </c>
      <c r="G469" s="292" t="s">
        <v>292</v>
      </c>
      <c r="H469" s="292">
        <v>370</v>
      </c>
      <c r="I469" s="292" t="s">
        <v>292</v>
      </c>
      <c r="J469" s="292">
        <v>370</v>
      </c>
      <c r="K469" s="292">
        <v>2</v>
      </c>
      <c r="L469" s="374" t="s">
        <v>1159</v>
      </c>
      <c r="M469" s="379"/>
      <c r="N469" s="292"/>
      <c r="O469" s="292"/>
    </row>
    <row r="470" spans="1:15" s="108" customFormat="1" ht="30.75" customHeight="1">
      <c r="A470" s="107">
        <v>2</v>
      </c>
      <c r="B470" s="292" t="s">
        <v>1157</v>
      </c>
      <c r="C470" s="292" t="s">
        <v>292</v>
      </c>
      <c r="D470" s="292">
        <v>1</v>
      </c>
      <c r="E470" s="292" t="s">
        <v>292</v>
      </c>
      <c r="F470" s="292">
        <v>1</v>
      </c>
      <c r="G470" s="292" t="s">
        <v>292</v>
      </c>
      <c r="H470" s="292">
        <v>52</v>
      </c>
      <c r="I470" s="292" t="s">
        <v>292</v>
      </c>
      <c r="J470" s="292">
        <v>52</v>
      </c>
      <c r="K470" s="292">
        <v>1</v>
      </c>
      <c r="L470" s="374" t="s">
        <v>1160</v>
      </c>
      <c r="M470" s="379"/>
      <c r="N470" s="292"/>
      <c r="O470" s="292"/>
    </row>
    <row r="471" spans="1:15" s="108" customFormat="1" ht="30.75" customHeight="1">
      <c r="A471" s="608">
        <v>3</v>
      </c>
      <c r="B471" s="293" t="s">
        <v>1158</v>
      </c>
      <c r="C471" s="292" t="s">
        <v>292</v>
      </c>
      <c r="D471" s="292">
        <v>1</v>
      </c>
      <c r="E471" s="292" t="s">
        <v>292</v>
      </c>
      <c r="F471" s="292">
        <v>1</v>
      </c>
      <c r="G471" s="292" t="s">
        <v>292</v>
      </c>
      <c r="H471" s="292">
        <v>10</v>
      </c>
      <c r="I471" s="292" t="s">
        <v>292</v>
      </c>
      <c r="J471" s="292">
        <v>10</v>
      </c>
      <c r="K471" s="292">
        <v>1</v>
      </c>
      <c r="L471" s="379"/>
      <c r="M471" s="374" t="s">
        <v>1161</v>
      </c>
      <c r="N471" s="292"/>
      <c r="O471" s="292"/>
    </row>
    <row r="472" spans="1:12" s="108" customFormat="1" ht="21.75" customHeight="1">
      <c r="A472" s="977" t="s">
        <v>139</v>
      </c>
      <c r="B472" s="977"/>
      <c r="C472" s="358" t="s">
        <v>292</v>
      </c>
      <c r="D472" s="113">
        <f aca="true" t="shared" si="18" ref="D472:K472">SUM(D469:D471)</f>
        <v>4</v>
      </c>
      <c r="E472" s="114" t="s">
        <v>292</v>
      </c>
      <c r="F472" s="113">
        <f t="shared" si="18"/>
        <v>3</v>
      </c>
      <c r="G472" s="114" t="s">
        <v>292</v>
      </c>
      <c r="H472" s="115">
        <f t="shared" si="18"/>
        <v>432</v>
      </c>
      <c r="I472" s="114" t="s">
        <v>292</v>
      </c>
      <c r="J472" s="120">
        <f t="shared" si="18"/>
        <v>432</v>
      </c>
      <c r="K472" s="117">
        <f t="shared" si="18"/>
        <v>4</v>
      </c>
      <c r="L472" s="118"/>
    </row>
    <row r="473" spans="1:12" s="108" customFormat="1" ht="21.75" customHeight="1">
      <c r="A473" s="246"/>
      <c r="B473" s="247"/>
      <c r="C473" s="247"/>
      <c r="D473" s="251"/>
      <c r="E473" s="258"/>
      <c r="F473" s="251"/>
      <c r="G473" s="258"/>
      <c r="H473" s="252"/>
      <c r="I473" s="258"/>
      <c r="J473" s="253"/>
      <c r="K473" s="254"/>
      <c r="L473" s="118"/>
    </row>
    <row r="474" spans="1:252" s="1106" customFormat="1" ht="21.75" customHeight="1">
      <c r="A474" s="1106" t="s">
        <v>931</v>
      </c>
      <c r="B474" s="1074"/>
      <c r="C474" s="1074"/>
      <c r="D474" s="1074"/>
      <c r="E474" s="1074"/>
      <c r="F474" s="1074"/>
      <c r="G474" s="1074"/>
      <c r="H474" s="1074"/>
      <c r="I474" s="1074"/>
      <c r="J474" s="1074"/>
      <c r="K474" s="1074"/>
      <c r="L474" s="1074"/>
      <c r="M474" s="1074"/>
      <c r="N474" s="1074"/>
      <c r="O474" s="1074"/>
      <c r="P474" s="1074"/>
      <c r="Q474" s="1074"/>
      <c r="R474" s="1074"/>
      <c r="S474" s="1074"/>
      <c r="T474" s="1074"/>
      <c r="U474" s="1074"/>
      <c r="V474" s="1074"/>
      <c r="W474" s="1074"/>
      <c r="X474" s="1074"/>
      <c r="Y474" s="1074"/>
      <c r="Z474" s="1074"/>
      <c r="AA474" s="1074"/>
      <c r="AB474" s="1074"/>
      <c r="AC474" s="1074"/>
      <c r="AD474" s="1074"/>
      <c r="AE474" s="1074"/>
      <c r="AF474" s="1074"/>
      <c r="AG474" s="1074"/>
      <c r="AH474" s="1074"/>
      <c r="AI474" s="1074"/>
      <c r="AJ474" s="1074"/>
      <c r="AK474" s="1074"/>
      <c r="AL474" s="1074"/>
      <c r="AM474" s="1074"/>
      <c r="AN474" s="1074"/>
      <c r="AO474" s="1074"/>
      <c r="AP474" s="1074"/>
      <c r="AQ474" s="1074"/>
      <c r="AR474" s="1074"/>
      <c r="AS474" s="1074"/>
      <c r="AT474" s="1074"/>
      <c r="AU474" s="1074"/>
      <c r="AV474" s="1074"/>
      <c r="AW474" s="1074"/>
      <c r="AX474" s="1074"/>
      <c r="AY474" s="1074"/>
      <c r="AZ474" s="1074"/>
      <c r="BA474" s="1074"/>
      <c r="BB474" s="1074"/>
      <c r="BC474" s="1074"/>
      <c r="BD474" s="1074"/>
      <c r="BE474" s="1074"/>
      <c r="BF474" s="1074"/>
      <c r="BG474" s="1074"/>
      <c r="BH474" s="1074"/>
      <c r="BI474" s="1074"/>
      <c r="BJ474" s="1074"/>
      <c r="BK474" s="1074"/>
      <c r="BL474" s="1074"/>
      <c r="BM474" s="1074"/>
      <c r="BN474" s="1074"/>
      <c r="BO474" s="1074"/>
      <c r="BP474" s="1074"/>
      <c r="BQ474" s="1074"/>
      <c r="BR474" s="1074"/>
      <c r="BS474" s="1074"/>
      <c r="BT474" s="1074"/>
      <c r="BU474" s="1074"/>
      <c r="BV474" s="1074"/>
      <c r="BW474" s="1074"/>
      <c r="BX474" s="1074"/>
      <c r="BY474" s="1074"/>
      <c r="BZ474" s="1074"/>
      <c r="CA474" s="1074"/>
      <c r="CB474" s="1074"/>
      <c r="CC474" s="1074"/>
      <c r="CD474" s="1074"/>
      <c r="CE474" s="1074"/>
      <c r="CF474" s="1074"/>
      <c r="CG474" s="1074"/>
      <c r="CH474" s="1074"/>
      <c r="CI474" s="1074"/>
      <c r="CJ474" s="1074"/>
      <c r="CK474" s="1074"/>
      <c r="CL474" s="1074"/>
      <c r="CM474" s="1074"/>
      <c r="CN474" s="1074"/>
      <c r="CO474" s="1074"/>
      <c r="CP474" s="1074"/>
      <c r="CQ474" s="1074"/>
      <c r="CR474" s="1074"/>
      <c r="CS474" s="1074"/>
      <c r="CT474" s="1074"/>
      <c r="CU474" s="1074"/>
      <c r="CV474" s="1074"/>
      <c r="CW474" s="1074"/>
      <c r="CX474" s="1074"/>
      <c r="CY474" s="1074"/>
      <c r="CZ474" s="1074"/>
      <c r="DA474" s="1074"/>
      <c r="DB474" s="1074"/>
      <c r="DC474" s="1074"/>
      <c r="DD474" s="1074"/>
      <c r="DE474" s="1074"/>
      <c r="DF474" s="1074"/>
      <c r="DG474" s="1074"/>
      <c r="DH474" s="1074"/>
      <c r="DI474" s="1074"/>
      <c r="DJ474" s="1074"/>
      <c r="DK474" s="1074"/>
      <c r="DL474" s="1074"/>
      <c r="DM474" s="1074"/>
      <c r="DN474" s="1074"/>
      <c r="DO474" s="1074"/>
      <c r="DP474" s="1074"/>
      <c r="DQ474" s="1074"/>
      <c r="DR474" s="1074"/>
      <c r="DS474" s="1074"/>
      <c r="DT474" s="1074"/>
      <c r="DU474" s="1074"/>
      <c r="DV474" s="1074"/>
      <c r="DW474" s="1074"/>
      <c r="DX474" s="1074"/>
      <c r="DY474" s="1074"/>
      <c r="DZ474" s="1074"/>
      <c r="EA474" s="1074"/>
      <c r="EB474" s="1074"/>
      <c r="EC474" s="1074"/>
      <c r="ED474" s="1074"/>
      <c r="EE474" s="1074"/>
      <c r="EF474" s="1074"/>
      <c r="EG474" s="1074"/>
      <c r="EH474" s="1074"/>
      <c r="EI474" s="1074"/>
      <c r="EJ474" s="1074"/>
      <c r="EK474" s="1074"/>
      <c r="EL474" s="1074"/>
      <c r="EM474" s="1074"/>
      <c r="EN474" s="1074"/>
      <c r="EO474" s="1074"/>
      <c r="EP474" s="1074"/>
      <c r="EQ474" s="1074"/>
      <c r="ER474" s="1074"/>
      <c r="ES474" s="1074"/>
      <c r="ET474" s="1074"/>
      <c r="EU474" s="1074"/>
      <c r="EV474" s="1074"/>
      <c r="EW474" s="1074"/>
      <c r="EX474" s="1074"/>
      <c r="EY474" s="1074"/>
      <c r="EZ474" s="1074"/>
      <c r="FA474" s="1074"/>
      <c r="FB474" s="1074"/>
      <c r="FC474" s="1074"/>
      <c r="FD474" s="1074"/>
      <c r="FE474" s="1074"/>
      <c r="FF474" s="1074"/>
      <c r="FG474" s="1074"/>
      <c r="FH474" s="1074"/>
      <c r="FI474" s="1074"/>
      <c r="FJ474" s="1074"/>
      <c r="FK474" s="1074"/>
      <c r="FL474" s="1074"/>
      <c r="FM474" s="1074"/>
      <c r="FN474" s="1074"/>
      <c r="FO474" s="1074"/>
      <c r="FP474" s="1074"/>
      <c r="FQ474" s="1074"/>
      <c r="FR474" s="1074"/>
      <c r="FS474" s="1074"/>
      <c r="FT474" s="1074"/>
      <c r="FU474" s="1074"/>
      <c r="FV474" s="1074"/>
      <c r="FW474" s="1074"/>
      <c r="FX474" s="1074"/>
      <c r="FY474" s="1074"/>
      <c r="FZ474" s="1074"/>
      <c r="GA474" s="1074"/>
      <c r="GB474" s="1074"/>
      <c r="GC474" s="1074"/>
      <c r="GD474" s="1074"/>
      <c r="GE474" s="1074"/>
      <c r="GF474" s="1074"/>
      <c r="GG474" s="1074"/>
      <c r="GH474" s="1074"/>
      <c r="GI474" s="1074"/>
      <c r="GJ474" s="1074"/>
      <c r="GK474" s="1074"/>
      <c r="GL474" s="1074"/>
      <c r="GM474" s="1074"/>
      <c r="GN474" s="1074"/>
      <c r="GO474" s="1074"/>
      <c r="GP474" s="1074"/>
      <c r="GQ474" s="1074"/>
      <c r="GR474" s="1074"/>
      <c r="GS474" s="1074"/>
      <c r="GT474" s="1074"/>
      <c r="GU474" s="1074"/>
      <c r="GV474" s="1074"/>
      <c r="GW474" s="1074"/>
      <c r="GX474" s="1074"/>
      <c r="GY474" s="1074"/>
      <c r="GZ474" s="1074"/>
      <c r="HA474" s="1074"/>
      <c r="HB474" s="1074"/>
      <c r="HC474" s="1074"/>
      <c r="HD474" s="1074"/>
      <c r="HE474" s="1074"/>
      <c r="HF474" s="1074"/>
      <c r="HG474" s="1074"/>
      <c r="HH474" s="1074"/>
      <c r="HI474" s="1074"/>
      <c r="HJ474" s="1074"/>
      <c r="HK474" s="1074"/>
      <c r="HL474" s="1074"/>
      <c r="HM474" s="1074"/>
      <c r="HN474" s="1074"/>
      <c r="HO474" s="1074"/>
      <c r="HP474" s="1074"/>
      <c r="HQ474" s="1074"/>
      <c r="HR474" s="1074"/>
      <c r="HS474" s="1074"/>
      <c r="HT474" s="1074"/>
      <c r="HU474" s="1074"/>
      <c r="HV474" s="1074"/>
      <c r="HW474" s="1074"/>
      <c r="HX474" s="1074"/>
      <c r="HY474" s="1074"/>
      <c r="HZ474" s="1074"/>
      <c r="IA474" s="1074"/>
      <c r="IB474" s="1074"/>
      <c r="IC474" s="1074"/>
      <c r="ID474" s="1074"/>
      <c r="IE474" s="1074"/>
      <c r="IF474" s="1074"/>
      <c r="IG474" s="1074"/>
      <c r="IH474" s="1074"/>
      <c r="II474" s="1074"/>
      <c r="IJ474" s="1074"/>
      <c r="IK474" s="1074"/>
      <c r="IL474" s="1074"/>
      <c r="IM474" s="1074"/>
      <c r="IN474" s="1074"/>
      <c r="IO474" s="1074"/>
      <c r="IP474" s="1074"/>
      <c r="IQ474" s="1074"/>
      <c r="IR474" s="1074"/>
    </row>
    <row r="475" spans="1:15" s="108" customFormat="1" ht="60" customHeight="1">
      <c r="A475" s="332">
        <v>1</v>
      </c>
      <c r="B475" s="414" t="s">
        <v>126</v>
      </c>
      <c r="C475" s="381" t="s">
        <v>292</v>
      </c>
      <c r="D475" s="381" t="s">
        <v>292</v>
      </c>
      <c r="E475" s="381" t="s">
        <v>292</v>
      </c>
      <c r="F475" s="381">
        <v>2</v>
      </c>
      <c r="G475" s="381" t="s">
        <v>292</v>
      </c>
      <c r="H475" s="335">
        <v>7500.6</v>
      </c>
      <c r="I475" s="381" t="s">
        <v>292</v>
      </c>
      <c r="J475" s="335">
        <v>7500.6</v>
      </c>
      <c r="K475" s="381">
        <v>2</v>
      </c>
      <c r="L475" s="290" t="s">
        <v>1235</v>
      </c>
      <c r="M475" s="415"/>
      <c r="N475" s="415"/>
      <c r="O475" s="407"/>
    </row>
    <row r="476" spans="1:15" s="108" customFormat="1" ht="21.75" customHeight="1">
      <c r="A476" s="980" t="s">
        <v>139</v>
      </c>
      <c r="B476" s="980"/>
      <c r="C476" s="114" t="s">
        <v>292</v>
      </c>
      <c r="D476" s="114" t="s">
        <v>292</v>
      </c>
      <c r="E476" s="114" t="s">
        <v>292</v>
      </c>
      <c r="F476" s="114">
        <v>2</v>
      </c>
      <c r="G476" s="114" t="s">
        <v>292</v>
      </c>
      <c r="H476" s="271">
        <v>7500.06</v>
      </c>
      <c r="I476" s="114" t="s">
        <v>292</v>
      </c>
      <c r="J476" s="271">
        <v>7500.06</v>
      </c>
      <c r="K476" s="114">
        <v>2</v>
      </c>
      <c r="L476" s="290"/>
      <c r="M476" s="290"/>
      <c r="N476" s="290"/>
      <c r="O476" s="299"/>
    </row>
    <row r="477" spans="1:11" s="108" customFormat="1" ht="14.25" customHeight="1">
      <c r="A477" s="134"/>
      <c r="B477" s="60"/>
      <c r="C477" s="60"/>
      <c r="D477" s="60"/>
      <c r="E477" s="60"/>
      <c r="F477" s="60"/>
      <c r="G477" s="60"/>
      <c r="H477" s="60"/>
      <c r="I477" s="60"/>
      <c r="J477" s="60"/>
      <c r="K477" s="287"/>
    </row>
    <row r="478" spans="1:11" s="108" customFormat="1" ht="16.5" customHeight="1">
      <c r="A478" s="1002" t="s">
        <v>205</v>
      </c>
      <c r="B478" s="1001"/>
      <c r="C478" s="1001"/>
      <c r="D478" s="1001"/>
      <c r="E478" s="1001"/>
      <c r="F478" s="1001"/>
      <c r="G478" s="1001"/>
      <c r="H478" s="1001"/>
      <c r="I478" s="1001"/>
      <c r="J478" s="1001"/>
      <c r="K478" s="287"/>
    </row>
    <row r="479" spans="1:11" s="108" customFormat="1" ht="12" customHeight="1">
      <c r="A479" s="134"/>
      <c r="B479" s="60"/>
      <c r="C479" s="60"/>
      <c r="D479" s="60"/>
      <c r="E479" s="60"/>
      <c r="F479" s="60"/>
      <c r="G479" s="60"/>
      <c r="H479" s="60"/>
      <c r="I479" s="60"/>
      <c r="J479" s="60"/>
      <c r="K479" s="287"/>
    </row>
    <row r="480" spans="1:15" s="108" customFormat="1" ht="44.25" customHeight="1">
      <c r="A480" s="111">
        <v>1</v>
      </c>
      <c r="B480" s="332" t="s">
        <v>842</v>
      </c>
      <c r="C480" s="381" t="s">
        <v>292</v>
      </c>
      <c r="D480" s="381">
        <v>1</v>
      </c>
      <c r="E480" s="381" t="s">
        <v>292</v>
      </c>
      <c r="F480" s="239">
        <v>1</v>
      </c>
      <c r="G480" s="381" t="s">
        <v>292</v>
      </c>
      <c r="H480" s="388">
        <v>110</v>
      </c>
      <c r="I480" s="381" t="s">
        <v>292</v>
      </c>
      <c r="J480" s="448">
        <f>SUM(G480:I480)</f>
        <v>110</v>
      </c>
      <c r="K480" s="239">
        <v>1</v>
      </c>
      <c r="L480" s="610"/>
      <c r="M480" s="475" t="s">
        <v>328</v>
      </c>
      <c r="N480" s="611"/>
      <c r="O480" s="255"/>
    </row>
    <row r="481" spans="1:11" s="108" customFormat="1" ht="21" customHeight="1">
      <c r="A481" s="977" t="s">
        <v>139</v>
      </c>
      <c r="B481" s="977"/>
      <c r="C481" s="419" t="s">
        <v>292</v>
      </c>
      <c r="D481" s="117">
        <f>SUM(D480:D480)</f>
        <v>1</v>
      </c>
      <c r="E481" s="114" t="s">
        <v>292</v>
      </c>
      <c r="F481" s="117">
        <f>SUM(F480:F480)</f>
        <v>1</v>
      </c>
      <c r="G481" s="114" t="s">
        <v>292</v>
      </c>
      <c r="H481" s="116">
        <f>SUM(H480:H480)</f>
        <v>110</v>
      </c>
      <c r="I481" s="114" t="s">
        <v>292</v>
      </c>
      <c r="J481" s="120">
        <f>SUM(J480:J480)</f>
        <v>110</v>
      </c>
      <c r="K481" s="117">
        <f>SUM(K480:K480)</f>
        <v>1</v>
      </c>
    </row>
    <row r="482" spans="1:11" s="108" customFormat="1" ht="16.5" customHeight="1">
      <c r="A482" s="161"/>
      <c r="B482" s="161"/>
      <c r="C482" s="161"/>
      <c r="D482" s="289"/>
      <c r="E482" s="289"/>
      <c r="F482" s="289"/>
      <c r="G482" s="70"/>
      <c r="H482" s="70"/>
      <c r="I482" s="70"/>
      <c r="J482" s="70"/>
      <c r="K482" s="289"/>
    </row>
    <row r="483" spans="1:11" s="108" customFormat="1" ht="17.25" customHeight="1">
      <c r="A483" s="134"/>
      <c r="B483" s="974" t="s">
        <v>230</v>
      </c>
      <c r="C483" s="974"/>
      <c r="D483" s="974"/>
      <c r="E483" s="974"/>
      <c r="F483" s="974"/>
      <c r="G483" s="974"/>
      <c r="H483" s="974"/>
      <c r="I483" s="974"/>
      <c r="J483" s="974"/>
      <c r="K483" s="153"/>
    </row>
    <row r="484" spans="1:11" s="108" customFormat="1" ht="12" customHeight="1">
      <c r="A484" s="134"/>
      <c r="B484" s="60"/>
      <c r="C484" s="60"/>
      <c r="D484" s="60"/>
      <c r="E484" s="60"/>
      <c r="F484" s="60"/>
      <c r="G484" s="60"/>
      <c r="H484" s="60"/>
      <c r="I484" s="60"/>
      <c r="J484" s="60"/>
      <c r="K484" s="153"/>
    </row>
    <row r="485" spans="1:11" s="108" customFormat="1" ht="24.75" customHeight="1">
      <c r="A485" s="1009" t="s">
        <v>237</v>
      </c>
      <c r="B485" s="1010"/>
      <c r="C485" s="1010"/>
      <c r="D485" s="1010"/>
      <c r="E485" s="1010"/>
      <c r="F485" s="1010"/>
      <c r="G485" s="1010"/>
      <c r="H485" s="1010"/>
      <c r="I485" s="1010"/>
      <c r="J485" s="1010"/>
      <c r="K485" s="1011"/>
    </row>
    <row r="486" spans="1:15" s="108" customFormat="1" ht="33" customHeight="1">
      <c r="A486" s="343">
        <v>1</v>
      </c>
      <c r="B486" s="236" t="s">
        <v>414</v>
      </c>
      <c r="C486" s="236" t="str">
        <f>$C$27</f>
        <v>NA</v>
      </c>
      <c r="D486" s="344">
        <v>1</v>
      </c>
      <c r="E486" s="333" t="s">
        <v>292</v>
      </c>
      <c r="F486" s="333" t="s">
        <v>292</v>
      </c>
      <c r="G486" s="333" t="s">
        <v>292</v>
      </c>
      <c r="H486" s="333" t="s">
        <v>292</v>
      </c>
      <c r="I486" s="236">
        <v>1</v>
      </c>
      <c r="J486" s="236">
        <f>SUM(G486:I486)</f>
        <v>1</v>
      </c>
      <c r="K486" s="344">
        <v>1</v>
      </c>
      <c r="L486" s="345" t="s">
        <v>412</v>
      </c>
      <c r="M486" s="236"/>
      <c r="N486" s="236"/>
      <c r="O486" s="237"/>
    </row>
    <row r="487" spans="1:15" s="108" customFormat="1" ht="30.75" customHeight="1">
      <c r="A487" s="343">
        <v>2</v>
      </c>
      <c r="B487" s="236" t="s">
        <v>415</v>
      </c>
      <c r="C487" s="236" t="str">
        <f>$C$27</f>
        <v>NA</v>
      </c>
      <c r="D487" s="344">
        <v>1</v>
      </c>
      <c r="E487" s="333" t="s">
        <v>292</v>
      </c>
      <c r="F487" s="333" t="s">
        <v>292</v>
      </c>
      <c r="G487" s="333" t="s">
        <v>292</v>
      </c>
      <c r="H487" s="333" t="s">
        <v>292</v>
      </c>
      <c r="I487" s="236">
        <v>7</v>
      </c>
      <c r="J487" s="236">
        <f>I487</f>
        <v>7</v>
      </c>
      <c r="K487" s="344">
        <v>1</v>
      </c>
      <c r="L487" s="345" t="s">
        <v>413</v>
      </c>
      <c r="M487" s="236"/>
      <c r="N487" s="236"/>
      <c r="O487" s="237"/>
    </row>
    <row r="488" spans="1:11" s="108" customFormat="1" ht="24.75" customHeight="1">
      <c r="A488" s="113"/>
      <c r="B488" s="581" t="s">
        <v>102</v>
      </c>
      <c r="C488" s="353" t="str">
        <f>$C$27</f>
        <v>NA</v>
      </c>
      <c r="D488" s="352">
        <v>2</v>
      </c>
      <c r="E488" s="337" t="s">
        <v>292</v>
      </c>
      <c r="F488" s="337" t="s">
        <v>292</v>
      </c>
      <c r="G488" s="337" t="s">
        <v>292</v>
      </c>
      <c r="H488" s="337" t="s">
        <v>292</v>
      </c>
      <c r="I488" s="353">
        <v>8</v>
      </c>
      <c r="J488" s="353">
        <v>8</v>
      </c>
      <c r="K488" s="352">
        <v>2</v>
      </c>
    </row>
    <row r="489" spans="1:11" s="108" customFormat="1" ht="9.75" customHeight="1">
      <c r="A489" s="134"/>
      <c r="B489" s="60"/>
      <c r="C489" s="60"/>
      <c r="D489" s="60"/>
      <c r="E489" s="60"/>
      <c r="F489" s="60"/>
      <c r="G489" s="60"/>
      <c r="H489" s="60"/>
      <c r="I489" s="60"/>
      <c r="J489" s="60"/>
      <c r="K489" s="1089"/>
    </row>
    <row r="490" spans="1:11" s="108" customFormat="1" ht="9.75" customHeight="1">
      <c r="A490" s="134"/>
      <c r="B490" s="60"/>
      <c r="C490" s="60"/>
      <c r="D490" s="60"/>
      <c r="E490" s="60"/>
      <c r="F490" s="60"/>
      <c r="G490" s="60"/>
      <c r="H490" s="60"/>
      <c r="I490" s="60"/>
      <c r="J490" s="60"/>
      <c r="K490" s="1089"/>
    </row>
    <row r="491" spans="1:11" s="108" customFormat="1" ht="15" customHeight="1">
      <c r="A491" s="1002" t="s">
        <v>231</v>
      </c>
      <c r="B491" s="1005"/>
      <c r="C491" s="1005"/>
      <c r="D491" s="1005"/>
      <c r="E491" s="1005"/>
      <c r="F491" s="1005"/>
      <c r="G491" s="1005"/>
      <c r="H491" s="1005"/>
      <c r="I491" s="1005"/>
      <c r="J491" s="1005"/>
      <c r="K491" s="1089"/>
    </row>
    <row r="492" spans="1:11" s="108" customFormat="1" ht="9.75" customHeight="1">
      <c r="A492" s="135"/>
      <c r="B492" s="61"/>
      <c r="C492" s="61"/>
      <c r="D492" s="61"/>
      <c r="E492" s="61"/>
      <c r="F492" s="61"/>
      <c r="G492" s="61"/>
      <c r="H492" s="61"/>
      <c r="I492" s="61"/>
      <c r="J492" s="61"/>
      <c r="K492" s="1090"/>
    </row>
    <row r="493" spans="1:15" s="108" customFormat="1" ht="49.5" customHeight="1">
      <c r="A493" s="299">
        <v>1</v>
      </c>
      <c r="B493" s="612" t="s">
        <v>558</v>
      </c>
      <c r="C493" s="332" t="s">
        <v>292</v>
      </c>
      <c r="D493" s="332">
        <v>46</v>
      </c>
      <c r="E493" s="332">
        <v>4606</v>
      </c>
      <c r="F493" s="332" t="s">
        <v>292</v>
      </c>
      <c r="G493" s="332">
        <v>1294</v>
      </c>
      <c r="H493" s="332" t="s">
        <v>292</v>
      </c>
      <c r="I493" s="332" t="s">
        <v>292</v>
      </c>
      <c r="J493" s="332">
        <v>1294</v>
      </c>
      <c r="K493" s="332">
        <v>2</v>
      </c>
      <c r="L493" s="290"/>
      <c r="M493" s="290" t="s">
        <v>559</v>
      </c>
      <c r="N493" s="613"/>
      <c r="O493" s="613"/>
    </row>
    <row r="494" spans="1:15" s="108" customFormat="1" ht="75" customHeight="1">
      <c r="A494" s="299">
        <v>2</v>
      </c>
      <c r="B494" s="299" t="s">
        <v>555</v>
      </c>
      <c r="C494" s="332" t="s">
        <v>292</v>
      </c>
      <c r="D494" s="332">
        <v>55</v>
      </c>
      <c r="E494" s="332">
        <v>1228</v>
      </c>
      <c r="F494" s="332">
        <v>4</v>
      </c>
      <c r="G494" s="332">
        <v>426.17</v>
      </c>
      <c r="H494" s="332">
        <v>88.6</v>
      </c>
      <c r="I494" s="332" t="s">
        <v>292</v>
      </c>
      <c r="J494" s="332">
        <v>514.77</v>
      </c>
      <c r="K494" s="332">
        <v>4</v>
      </c>
      <c r="L494" s="290"/>
      <c r="M494" s="290" t="s">
        <v>560</v>
      </c>
      <c r="N494" s="613"/>
      <c r="O494" s="613"/>
    </row>
    <row r="495" spans="1:15" s="108" customFormat="1" ht="33.75" customHeight="1">
      <c r="A495" s="299">
        <v>3</v>
      </c>
      <c r="B495" s="299" t="s">
        <v>557</v>
      </c>
      <c r="C495" s="332" t="s">
        <v>292</v>
      </c>
      <c r="D495" s="332">
        <v>43</v>
      </c>
      <c r="E495" s="332">
        <v>527</v>
      </c>
      <c r="F495" s="332" t="s">
        <v>292</v>
      </c>
      <c r="G495" s="332">
        <v>251.21</v>
      </c>
      <c r="H495" s="332" t="s">
        <v>292</v>
      </c>
      <c r="I495" s="332" t="s">
        <v>292</v>
      </c>
      <c r="J495" s="332">
        <v>251.21</v>
      </c>
      <c r="K495" s="332">
        <v>2</v>
      </c>
      <c r="L495" s="290"/>
      <c r="M495" s="290" t="s">
        <v>561</v>
      </c>
      <c r="N495" s="613"/>
      <c r="O495" s="613"/>
    </row>
    <row r="496" spans="1:15" s="108" customFormat="1" ht="20.25" customHeight="1">
      <c r="A496" s="299">
        <v>4</v>
      </c>
      <c r="B496" s="299" t="s">
        <v>556</v>
      </c>
      <c r="C496" s="332" t="s">
        <v>292</v>
      </c>
      <c r="D496" s="332">
        <v>14</v>
      </c>
      <c r="E496" s="332">
        <v>964</v>
      </c>
      <c r="F496" s="332" t="s">
        <v>292</v>
      </c>
      <c r="G496" s="332">
        <v>43.5</v>
      </c>
      <c r="H496" s="332" t="s">
        <v>292</v>
      </c>
      <c r="I496" s="332" t="s">
        <v>292</v>
      </c>
      <c r="J496" s="332">
        <v>43.5</v>
      </c>
      <c r="K496" s="332">
        <v>1</v>
      </c>
      <c r="L496" s="290"/>
      <c r="M496" s="290" t="s">
        <v>329</v>
      </c>
      <c r="N496" s="613"/>
      <c r="O496" s="613"/>
    </row>
    <row r="497" spans="1:15" s="108" customFormat="1" ht="16.5" customHeight="1">
      <c r="A497" s="299">
        <v>5</v>
      </c>
      <c r="B497" s="407" t="s">
        <v>296</v>
      </c>
      <c r="C497" s="332" t="s">
        <v>292</v>
      </c>
      <c r="D497" s="332">
        <v>5</v>
      </c>
      <c r="E497" s="332">
        <v>301</v>
      </c>
      <c r="F497" s="332" t="s">
        <v>292</v>
      </c>
      <c r="G497" s="332">
        <v>109</v>
      </c>
      <c r="H497" s="332" t="s">
        <v>292</v>
      </c>
      <c r="I497" s="332" t="s">
        <v>292</v>
      </c>
      <c r="J497" s="332">
        <v>109</v>
      </c>
      <c r="K497" s="332">
        <v>1</v>
      </c>
      <c r="L497" s="290"/>
      <c r="M497" s="290" t="s">
        <v>330</v>
      </c>
      <c r="N497" s="613"/>
      <c r="O497" s="613"/>
    </row>
    <row r="498" spans="1:11" s="108" customFormat="1" ht="21.75" customHeight="1">
      <c r="A498" s="991" t="s">
        <v>139</v>
      </c>
      <c r="B498" s="1026"/>
      <c r="C498" s="407" t="s">
        <v>292</v>
      </c>
      <c r="D498" s="113">
        <v>163</v>
      </c>
      <c r="E498" s="113">
        <v>7626</v>
      </c>
      <c r="F498" s="113">
        <v>4</v>
      </c>
      <c r="G498" s="113">
        <v>2123.88</v>
      </c>
      <c r="H498" s="113">
        <v>88.6</v>
      </c>
      <c r="I498" s="113" t="s">
        <v>292</v>
      </c>
      <c r="J498" s="113">
        <v>2212.48</v>
      </c>
      <c r="K498" s="113">
        <v>10</v>
      </c>
    </row>
    <row r="499" spans="1:11" s="108" customFormat="1" ht="9.75" customHeight="1">
      <c r="A499" s="130"/>
      <c r="B499" s="282"/>
      <c r="C499" s="282"/>
      <c r="D499" s="282"/>
      <c r="E499" s="282"/>
      <c r="F499" s="282"/>
      <c r="G499" s="282"/>
      <c r="H499" s="282"/>
      <c r="I499" s="282"/>
      <c r="J499" s="282"/>
      <c r="K499" s="286"/>
    </row>
    <row r="500" spans="1:11" s="108" customFormat="1" ht="16.5" customHeight="1">
      <c r="A500" s="134"/>
      <c r="B500" s="1001" t="s">
        <v>232</v>
      </c>
      <c r="C500" s="1001"/>
      <c r="D500" s="1005"/>
      <c r="E500" s="1005"/>
      <c r="F500" s="1005"/>
      <c r="G500" s="1005"/>
      <c r="H500" s="1005"/>
      <c r="I500" s="1005"/>
      <c r="J500" s="1005"/>
      <c r="K500" s="287"/>
    </row>
    <row r="501" spans="1:11" s="108" customFormat="1" ht="9.75" customHeight="1">
      <c r="A501" s="135"/>
      <c r="B501" s="61"/>
      <c r="C501" s="61"/>
      <c r="D501" s="61"/>
      <c r="E501" s="61"/>
      <c r="F501" s="61"/>
      <c r="G501" s="61"/>
      <c r="H501" s="61"/>
      <c r="I501" s="61"/>
      <c r="J501" s="61"/>
      <c r="K501" s="288"/>
    </row>
    <row r="502" spans="1:15" s="108" customFormat="1" ht="273" customHeight="1">
      <c r="A502" s="521">
        <v>1</v>
      </c>
      <c r="B502" s="458" t="s">
        <v>583</v>
      </c>
      <c r="C502" s="381" t="s">
        <v>292</v>
      </c>
      <c r="D502" s="521">
        <v>14</v>
      </c>
      <c r="E502" s="521">
        <v>66</v>
      </c>
      <c r="F502" s="381" t="s">
        <v>292</v>
      </c>
      <c r="G502" s="533">
        <v>4.81</v>
      </c>
      <c r="H502" s="381" t="s">
        <v>292</v>
      </c>
      <c r="I502" s="381" t="s">
        <v>292</v>
      </c>
      <c r="J502" s="471">
        <f>SUM(G502:I502)</f>
        <v>4.81</v>
      </c>
      <c r="K502" s="239">
        <v>66</v>
      </c>
      <c r="L502" s="239"/>
      <c r="M502" s="97" t="s">
        <v>587</v>
      </c>
      <c r="N502" s="97"/>
      <c r="O502" s="255"/>
    </row>
    <row r="503" spans="1:15" s="108" customFormat="1" ht="18.75" customHeight="1">
      <c r="A503" s="332">
        <v>2</v>
      </c>
      <c r="B503" s="332" t="s">
        <v>584</v>
      </c>
      <c r="C503" s="381" t="s">
        <v>292</v>
      </c>
      <c r="D503" s="332">
        <v>16</v>
      </c>
      <c r="E503" s="332">
        <v>52</v>
      </c>
      <c r="F503" s="381" t="s">
        <v>292</v>
      </c>
      <c r="G503" s="385">
        <v>8.034</v>
      </c>
      <c r="H503" s="381" t="s">
        <v>292</v>
      </c>
      <c r="I503" s="381" t="s">
        <v>292</v>
      </c>
      <c r="J503" s="448">
        <f>SUM(G503:I503)</f>
        <v>8.034</v>
      </c>
      <c r="K503" s="239">
        <v>52</v>
      </c>
      <c r="L503" s="332" t="s">
        <v>581</v>
      </c>
      <c r="M503" s="97" t="s">
        <v>331</v>
      </c>
      <c r="N503" s="97" t="s">
        <v>582</v>
      </c>
      <c r="O503" s="255"/>
    </row>
    <row r="504" spans="1:15" s="108" customFormat="1" ht="32.25" customHeight="1">
      <c r="A504" s="332">
        <v>3</v>
      </c>
      <c r="B504" s="414" t="s">
        <v>585</v>
      </c>
      <c r="C504" s="381" t="s">
        <v>292</v>
      </c>
      <c r="D504" s="332">
        <v>2</v>
      </c>
      <c r="E504" s="332">
        <v>9</v>
      </c>
      <c r="F504" s="381" t="s">
        <v>292</v>
      </c>
      <c r="G504" s="385">
        <v>0.67</v>
      </c>
      <c r="H504" s="381" t="s">
        <v>292</v>
      </c>
      <c r="I504" s="381" t="s">
        <v>292</v>
      </c>
      <c r="J504" s="448">
        <f>SUM(G504:I504)</f>
        <v>0.67</v>
      </c>
      <c r="K504" s="239">
        <v>9</v>
      </c>
      <c r="L504" s="239"/>
      <c r="M504" s="97" t="s">
        <v>332</v>
      </c>
      <c r="N504" s="97"/>
      <c r="O504" s="255"/>
    </row>
    <row r="505" spans="1:15" s="108" customFormat="1" ht="32.25" customHeight="1">
      <c r="A505" s="332">
        <v>4</v>
      </c>
      <c r="B505" s="414" t="s">
        <v>586</v>
      </c>
      <c r="C505" s="381" t="s">
        <v>292</v>
      </c>
      <c r="D505" s="332">
        <v>3</v>
      </c>
      <c r="E505" s="332">
        <v>23</v>
      </c>
      <c r="F505" s="381" t="s">
        <v>292</v>
      </c>
      <c r="G505" s="385">
        <v>2.09</v>
      </c>
      <c r="H505" s="381" t="s">
        <v>292</v>
      </c>
      <c r="I505" s="381" t="s">
        <v>292</v>
      </c>
      <c r="J505" s="448">
        <f>SUM(G505:I505)</f>
        <v>2.09</v>
      </c>
      <c r="K505" s="239">
        <v>23</v>
      </c>
      <c r="L505" s="239"/>
      <c r="M505" s="97" t="s">
        <v>333</v>
      </c>
      <c r="N505" s="97"/>
      <c r="O505" s="255"/>
    </row>
    <row r="506" spans="1:15" s="108" customFormat="1" ht="19.5" customHeight="1">
      <c r="A506" s="332"/>
      <c r="B506" s="279" t="s">
        <v>102</v>
      </c>
      <c r="C506" s="391" t="s">
        <v>292</v>
      </c>
      <c r="D506" s="398">
        <f>SUM(D502:D505)</f>
        <v>35</v>
      </c>
      <c r="E506" s="398">
        <f>SUM(E502:E505)</f>
        <v>150</v>
      </c>
      <c r="F506" s="112" t="s">
        <v>292</v>
      </c>
      <c r="G506" s="393">
        <v>15.604</v>
      </c>
      <c r="H506" s="112" t="s">
        <v>292</v>
      </c>
      <c r="I506" s="112" t="s">
        <v>292</v>
      </c>
      <c r="J506" s="616">
        <v>15.604</v>
      </c>
      <c r="K506" s="146">
        <f>SUM(K502:K505)</f>
        <v>150</v>
      </c>
      <c r="L506" s="97"/>
      <c r="M506" s="97"/>
      <c r="N506" s="97"/>
      <c r="O506" s="97"/>
    </row>
    <row r="507" spans="1:11" s="108" customFormat="1" ht="7.5" customHeight="1">
      <c r="A507" s="134"/>
      <c r="B507" s="60"/>
      <c r="C507" s="60"/>
      <c r="D507" s="60"/>
      <c r="E507" s="60"/>
      <c r="F507" s="60"/>
      <c r="G507" s="60"/>
      <c r="H507" s="60"/>
      <c r="I507" s="60"/>
      <c r="J507" s="60"/>
      <c r="K507" s="287"/>
    </row>
    <row r="508" spans="1:11" s="108" customFormat="1" ht="16.5" customHeight="1">
      <c r="A508" s="134"/>
      <c r="B508" s="976" t="s">
        <v>229</v>
      </c>
      <c r="C508" s="976"/>
      <c r="D508" s="975"/>
      <c r="E508" s="975"/>
      <c r="F508" s="975"/>
      <c r="G508" s="975"/>
      <c r="H508" s="975"/>
      <c r="I508" s="975"/>
      <c r="J508" s="975"/>
      <c r="K508" s="287"/>
    </row>
    <row r="509" spans="1:11" s="108" customFormat="1" ht="5.25" customHeight="1">
      <c r="A509" s="135"/>
      <c r="B509" s="61"/>
      <c r="C509" s="61"/>
      <c r="D509" s="61"/>
      <c r="E509" s="61"/>
      <c r="F509" s="61"/>
      <c r="G509" s="61"/>
      <c r="H509" s="61"/>
      <c r="I509" s="61"/>
      <c r="J509" s="61"/>
      <c r="K509" s="287"/>
    </row>
    <row r="510" spans="1:15" s="108" customFormat="1" ht="31.5" customHeight="1">
      <c r="A510" s="111">
        <v>1</v>
      </c>
      <c r="B510" s="292" t="s">
        <v>1133</v>
      </c>
      <c r="C510" s="292" t="s">
        <v>292</v>
      </c>
      <c r="D510" s="292">
        <v>1</v>
      </c>
      <c r="E510" s="292" t="s">
        <v>292</v>
      </c>
      <c r="F510" s="292">
        <v>1</v>
      </c>
      <c r="G510" s="292" t="s">
        <v>292</v>
      </c>
      <c r="H510" s="292">
        <v>77.55</v>
      </c>
      <c r="I510" s="292" t="s">
        <v>292</v>
      </c>
      <c r="J510" s="292">
        <v>77.55</v>
      </c>
      <c r="K510" s="292">
        <v>1</v>
      </c>
      <c r="L510" s="374" t="s">
        <v>1139</v>
      </c>
      <c r="M510" s="408"/>
      <c r="N510" s="292"/>
      <c r="O510" s="292"/>
    </row>
    <row r="511" spans="1:15" s="108" customFormat="1" ht="33" customHeight="1">
      <c r="A511" s="107">
        <v>2</v>
      </c>
      <c r="B511" s="292" t="s">
        <v>1138</v>
      </c>
      <c r="C511" s="292" t="s">
        <v>292</v>
      </c>
      <c r="D511" s="312">
        <v>1</v>
      </c>
      <c r="E511" s="312">
        <v>1</v>
      </c>
      <c r="F511" s="292" t="s">
        <v>292</v>
      </c>
      <c r="G511" s="312">
        <v>0.15</v>
      </c>
      <c r="H511" s="292" t="s">
        <v>292</v>
      </c>
      <c r="I511" s="292" t="s">
        <v>292</v>
      </c>
      <c r="J511" s="312">
        <v>0.15</v>
      </c>
      <c r="K511" s="312">
        <v>1</v>
      </c>
      <c r="L511" s="374" t="s">
        <v>1140</v>
      </c>
      <c r="M511" s="408"/>
      <c r="N511" s="312"/>
      <c r="O511" s="312"/>
    </row>
    <row r="512" spans="1:12" s="108" customFormat="1" ht="21" customHeight="1">
      <c r="A512" s="977" t="s">
        <v>139</v>
      </c>
      <c r="B512" s="977"/>
      <c r="C512" s="358" t="s">
        <v>292</v>
      </c>
      <c r="D512" s="113">
        <f>SUM(D510:D511)</f>
        <v>2</v>
      </c>
      <c r="E512" s="113">
        <f>SUM(E511:E511)</f>
        <v>1</v>
      </c>
      <c r="F512" s="114">
        <v>1</v>
      </c>
      <c r="G512" s="115">
        <f>SUM(G511:G511)</f>
        <v>0.15</v>
      </c>
      <c r="H512" s="113">
        <v>77.55</v>
      </c>
      <c r="I512" s="114" t="s">
        <v>292</v>
      </c>
      <c r="J512" s="116">
        <f>SUM(J510:J511)</f>
        <v>77.7</v>
      </c>
      <c r="K512" s="117">
        <f>SUM(K510:K511)</f>
        <v>2</v>
      </c>
      <c r="L512" s="118"/>
    </row>
    <row r="513" spans="1:11" s="108" customFormat="1" ht="9.75" customHeight="1">
      <c r="A513" s="134"/>
      <c r="B513" s="60"/>
      <c r="C513" s="60"/>
      <c r="D513" s="60"/>
      <c r="E513" s="60"/>
      <c r="F513" s="60"/>
      <c r="G513" s="60"/>
      <c r="H513" s="60"/>
      <c r="I513" s="60"/>
      <c r="J513" s="60"/>
      <c r="K513" s="287"/>
    </row>
    <row r="514" spans="1:11" s="108" customFormat="1" ht="16.5" customHeight="1">
      <c r="A514" s="134"/>
      <c r="B514" s="976" t="s">
        <v>233</v>
      </c>
      <c r="C514" s="976"/>
      <c r="D514" s="975"/>
      <c r="E514" s="975"/>
      <c r="F514" s="975"/>
      <c r="G514" s="975"/>
      <c r="H514" s="975"/>
      <c r="I514" s="975"/>
      <c r="J514" s="975"/>
      <c r="K514" s="287"/>
    </row>
    <row r="515" spans="1:11" s="108" customFormat="1" ht="12" customHeight="1">
      <c r="A515" s="135"/>
      <c r="B515" s="61"/>
      <c r="C515" s="60"/>
      <c r="D515" s="60"/>
      <c r="E515" s="60"/>
      <c r="F515" s="60"/>
      <c r="G515" s="60"/>
      <c r="H515" s="60"/>
      <c r="I515" s="60"/>
      <c r="J515" s="60"/>
      <c r="K515" s="287"/>
    </row>
    <row r="516" spans="1:15" s="108" customFormat="1" ht="30" customHeight="1">
      <c r="A516" s="397">
        <v>1</v>
      </c>
      <c r="B516" s="332" t="s">
        <v>832</v>
      </c>
      <c r="C516" s="388" t="s">
        <v>292</v>
      </c>
      <c r="D516" s="332">
        <v>1</v>
      </c>
      <c r="E516" s="332">
        <v>1</v>
      </c>
      <c r="F516" s="381" t="s">
        <v>292</v>
      </c>
      <c r="G516" s="385">
        <v>0.05</v>
      </c>
      <c r="H516" s="381" t="s">
        <v>292</v>
      </c>
      <c r="I516" s="381" t="s">
        <v>292</v>
      </c>
      <c r="J516" s="385">
        <f>SUM(G516:I516)</f>
        <v>0.05</v>
      </c>
      <c r="K516" s="332">
        <v>1</v>
      </c>
      <c r="L516" s="332"/>
      <c r="M516" s="290" t="s">
        <v>334</v>
      </c>
      <c r="N516" s="332"/>
      <c r="O516" s="332"/>
    </row>
    <row r="517" spans="1:15" s="108" customFormat="1" ht="44.25" customHeight="1">
      <c r="A517" s="107">
        <v>2</v>
      </c>
      <c r="B517" s="332" t="s">
        <v>833</v>
      </c>
      <c r="C517" s="388" t="s">
        <v>292</v>
      </c>
      <c r="D517" s="312">
        <v>2</v>
      </c>
      <c r="E517" s="312">
        <v>16</v>
      </c>
      <c r="F517" s="388" t="s">
        <v>292</v>
      </c>
      <c r="G517" s="312">
        <v>0.58</v>
      </c>
      <c r="H517" s="388" t="s">
        <v>292</v>
      </c>
      <c r="I517" s="388" t="s">
        <v>292</v>
      </c>
      <c r="J517" s="312">
        <v>0.58</v>
      </c>
      <c r="K517" s="312">
        <v>2</v>
      </c>
      <c r="L517" s="332"/>
      <c r="M517" s="290" t="s">
        <v>834</v>
      </c>
      <c r="N517" s="332"/>
      <c r="O517" s="332"/>
    </row>
    <row r="518" spans="1:11" s="108" customFormat="1" ht="18.75" customHeight="1">
      <c r="A518" s="977" t="s">
        <v>139</v>
      </c>
      <c r="B518" s="977"/>
      <c r="C518" s="617" t="s">
        <v>292</v>
      </c>
      <c r="D518" s="445">
        <f>SUM(D516:D517)</f>
        <v>3</v>
      </c>
      <c r="E518" s="445">
        <f>SUM(E516:E517)</f>
        <v>17</v>
      </c>
      <c r="F518" s="113" t="s">
        <v>292</v>
      </c>
      <c r="G518" s="447">
        <f>SUM(G516:G517)</f>
        <v>0.63</v>
      </c>
      <c r="H518" s="113" t="s">
        <v>292</v>
      </c>
      <c r="I518" s="113" t="s">
        <v>292</v>
      </c>
      <c r="J518" s="478">
        <f>SUM(J516:J517)</f>
        <v>0.63</v>
      </c>
      <c r="K518" s="186">
        <f>SUM(K516:K517)</f>
        <v>3</v>
      </c>
    </row>
    <row r="519" spans="1:11" s="108" customFormat="1" ht="15" customHeight="1">
      <c r="A519" s="134"/>
      <c r="B519" s="60"/>
      <c r="C519" s="60"/>
      <c r="D519" s="60"/>
      <c r="E519" s="60"/>
      <c r="F519" s="60"/>
      <c r="G519" s="60"/>
      <c r="H519" s="60"/>
      <c r="I519" s="60"/>
      <c r="J519" s="60"/>
      <c r="K519" s="287"/>
    </row>
    <row r="520" spans="1:13" s="108" customFormat="1" ht="22.5" customHeight="1">
      <c r="A520" s="618" t="s">
        <v>33</v>
      </c>
      <c r="B520" s="1069" t="s">
        <v>234</v>
      </c>
      <c r="C520" s="1069"/>
      <c r="D520" s="1091"/>
      <c r="E520" s="1091"/>
      <c r="F520" s="1091"/>
      <c r="G520" s="1091"/>
      <c r="H520" s="1091"/>
      <c r="I520" s="1091"/>
      <c r="J520" s="1091"/>
      <c r="K520" s="195"/>
      <c r="L520" s="245"/>
      <c r="M520" s="245"/>
    </row>
    <row r="521" spans="1:13" s="108" customFormat="1" ht="15" customHeight="1">
      <c r="A521" s="619"/>
      <c r="B521" s="620"/>
      <c r="C521" s="620"/>
      <c r="D521" s="620"/>
      <c r="E521" s="620"/>
      <c r="F521" s="620"/>
      <c r="G521" s="620"/>
      <c r="H521" s="620"/>
      <c r="I521" s="620"/>
      <c r="J521" s="620"/>
      <c r="K521" s="621"/>
      <c r="L521" s="245"/>
      <c r="M521" s="245"/>
    </row>
    <row r="522" spans="1:13" s="108" customFormat="1" ht="7.5" customHeight="1">
      <c r="A522" s="622"/>
      <c r="B522" s="623"/>
      <c r="C522" s="623"/>
      <c r="D522" s="624"/>
      <c r="E522" s="624"/>
      <c r="F522" s="624"/>
      <c r="G522" s="625"/>
      <c r="H522" s="625"/>
      <c r="I522" s="625"/>
      <c r="J522" s="626"/>
      <c r="K522" s="195"/>
      <c r="L522" s="245"/>
      <c r="M522" s="245"/>
    </row>
    <row r="523" spans="1:13" s="108" customFormat="1" ht="16.5" customHeight="1">
      <c r="A523" s="1014" t="s">
        <v>235</v>
      </c>
      <c r="B523" s="1065"/>
      <c r="C523" s="1065"/>
      <c r="D523" s="1065"/>
      <c r="E523" s="1065"/>
      <c r="F523" s="1065"/>
      <c r="G523" s="1065"/>
      <c r="H523" s="1065"/>
      <c r="I523" s="1065"/>
      <c r="J523" s="1065"/>
      <c r="K523" s="195"/>
      <c r="L523" s="245"/>
      <c r="M523" s="245"/>
    </row>
    <row r="524" spans="1:13" s="108" customFormat="1" ht="6.75" customHeight="1">
      <c r="A524" s="246"/>
      <c r="B524" s="247"/>
      <c r="C524" s="247"/>
      <c r="D524" s="285"/>
      <c r="E524" s="285"/>
      <c r="F524" s="285"/>
      <c r="G524" s="285"/>
      <c r="H524" s="285"/>
      <c r="I524" s="285"/>
      <c r="J524" s="194"/>
      <c r="K524" s="195"/>
      <c r="L524" s="245"/>
      <c r="M524" s="245"/>
    </row>
    <row r="525" spans="1:15" s="108" customFormat="1" ht="30" customHeight="1">
      <c r="A525" s="312">
        <v>1</v>
      </c>
      <c r="B525" s="358" t="s">
        <v>648</v>
      </c>
      <c r="C525" s="421" t="s">
        <v>292</v>
      </c>
      <c r="D525" s="421">
        <v>1</v>
      </c>
      <c r="E525" s="421">
        <v>40</v>
      </c>
      <c r="F525" s="421" t="s">
        <v>292</v>
      </c>
      <c r="G525" s="421">
        <v>1.5</v>
      </c>
      <c r="H525" s="421" t="s">
        <v>292</v>
      </c>
      <c r="I525" s="421" t="s">
        <v>292</v>
      </c>
      <c r="J525" s="627">
        <f>SUM(G525:I525)</f>
        <v>1.5</v>
      </c>
      <c r="K525" s="354">
        <v>1</v>
      </c>
      <c r="L525" s="354"/>
      <c r="M525" s="355" t="s">
        <v>335</v>
      </c>
      <c r="N525" s="128"/>
      <c r="O525" s="128"/>
    </row>
    <row r="526" spans="1:13" s="108" customFormat="1" ht="19.5" customHeight="1">
      <c r="A526" s="977" t="s">
        <v>125</v>
      </c>
      <c r="B526" s="977"/>
      <c r="C526" s="578" t="s">
        <v>292</v>
      </c>
      <c r="D526" s="398">
        <v>1</v>
      </c>
      <c r="E526" s="398">
        <f aca="true" t="shared" si="19" ref="E526:J526">SUM(E525)</f>
        <v>40</v>
      </c>
      <c r="F526" s="398" t="s">
        <v>292</v>
      </c>
      <c r="G526" s="628">
        <f t="shared" si="19"/>
        <v>1.5</v>
      </c>
      <c r="H526" s="398" t="s">
        <v>292</v>
      </c>
      <c r="I526" s="398" t="s">
        <v>292</v>
      </c>
      <c r="J526" s="392">
        <f t="shared" si="19"/>
        <v>1.5</v>
      </c>
      <c r="K526" s="146">
        <f>SUM(K525)</f>
        <v>1</v>
      </c>
      <c r="L526" s="194"/>
      <c r="M526" s="245"/>
    </row>
    <row r="527" spans="1:13" s="108" customFormat="1" ht="11.25" customHeight="1">
      <c r="A527" s="246"/>
      <c r="B527" s="247"/>
      <c r="C527" s="247"/>
      <c r="D527" s="285"/>
      <c r="E527" s="285"/>
      <c r="F527" s="285"/>
      <c r="G527" s="248"/>
      <c r="H527" s="248"/>
      <c r="I527" s="248"/>
      <c r="J527" s="249"/>
      <c r="K527" s="195"/>
      <c r="L527" s="245"/>
      <c r="M527" s="245"/>
    </row>
    <row r="528" spans="1:11" s="108" customFormat="1" ht="22.5" customHeight="1">
      <c r="A528" s="1013" t="s">
        <v>236</v>
      </c>
      <c r="B528" s="1042"/>
      <c r="C528" s="1042"/>
      <c r="D528" s="1042"/>
      <c r="E528" s="1042"/>
      <c r="F528" s="1042"/>
      <c r="G528" s="1042"/>
      <c r="H528" s="1042"/>
      <c r="I528" s="1042"/>
      <c r="J528" s="1042"/>
      <c r="K528" s="1064"/>
    </row>
    <row r="529" spans="1:11" s="108" customFormat="1" ht="15" customHeight="1">
      <c r="A529" s="135"/>
      <c r="B529" s="61"/>
      <c r="C529" s="61"/>
      <c r="D529" s="61"/>
      <c r="E529" s="61"/>
      <c r="F529" s="61"/>
      <c r="G529" s="61"/>
      <c r="H529" s="61"/>
      <c r="I529" s="61"/>
      <c r="J529" s="61"/>
      <c r="K529" s="288"/>
    </row>
    <row r="530" spans="1:11" s="108" customFormat="1" ht="9.75" customHeight="1">
      <c r="A530" s="134"/>
      <c r="B530" s="60"/>
      <c r="C530" s="60"/>
      <c r="D530" s="60"/>
      <c r="E530" s="60"/>
      <c r="F530" s="60"/>
      <c r="G530" s="60"/>
      <c r="H530" s="60"/>
      <c r="I530" s="60"/>
      <c r="J530" s="60"/>
      <c r="K530" s="287"/>
    </row>
    <row r="531" spans="1:11" s="108" customFormat="1" ht="16.5" customHeight="1">
      <c r="A531" s="1002" t="s">
        <v>237</v>
      </c>
      <c r="B531" s="1001"/>
      <c r="C531" s="1001"/>
      <c r="D531" s="1001"/>
      <c r="E531" s="1001"/>
      <c r="F531" s="1001"/>
      <c r="G531" s="1001"/>
      <c r="H531" s="1001"/>
      <c r="I531" s="1001"/>
      <c r="J531" s="1001"/>
      <c r="K531" s="287"/>
    </row>
    <row r="532" spans="1:11" s="108" customFormat="1" ht="9.75" customHeight="1">
      <c r="A532" s="135"/>
      <c r="B532" s="61"/>
      <c r="C532" s="61"/>
      <c r="D532" s="61"/>
      <c r="E532" s="61"/>
      <c r="F532" s="61"/>
      <c r="G532" s="61"/>
      <c r="H532" s="61"/>
      <c r="I532" s="61"/>
      <c r="J532" s="61"/>
      <c r="K532" s="287"/>
    </row>
    <row r="533" spans="1:15" s="629" customFormat="1" ht="45" customHeight="1">
      <c r="A533" s="343">
        <v>1</v>
      </c>
      <c r="B533" s="236" t="s">
        <v>416</v>
      </c>
      <c r="C533" s="236" t="s">
        <v>292</v>
      </c>
      <c r="D533" s="344">
        <v>2</v>
      </c>
      <c r="E533" s="333" t="s">
        <v>292</v>
      </c>
      <c r="F533" s="344">
        <v>1</v>
      </c>
      <c r="G533" s="333" t="s">
        <v>292</v>
      </c>
      <c r="H533" s="236">
        <v>14.7</v>
      </c>
      <c r="I533" s="333" t="s">
        <v>292</v>
      </c>
      <c r="J533" s="236">
        <f>SUM(G533:I533)</f>
        <v>14.7</v>
      </c>
      <c r="K533" s="344">
        <v>2</v>
      </c>
      <c r="L533" s="345"/>
      <c r="M533" s="346" t="s">
        <v>336</v>
      </c>
      <c r="N533" s="236"/>
      <c r="O533" s="503"/>
    </row>
    <row r="534" spans="1:15" s="629" customFormat="1" ht="25.5" customHeight="1">
      <c r="A534" s="1092" t="s">
        <v>417</v>
      </c>
      <c r="B534" s="1093"/>
      <c r="C534" s="1093"/>
      <c r="D534" s="352">
        <f aca="true" t="shared" si="20" ref="D534:J534">SUM(D533)</f>
        <v>2</v>
      </c>
      <c r="E534" s="337" t="s">
        <v>292</v>
      </c>
      <c r="F534" s="352">
        <f t="shared" si="20"/>
        <v>1</v>
      </c>
      <c r="G534" s="353" t="s">
        <v>292</v>
      </c>
      <c r="H534" s="353">
        <f t="shared" si="20"/>
        <v>14.7</v>
      </c>
      <c r="I534" s="353" t="s">
        <v>292</v>
      </c>
      <c r="J534" s="353">
        <f t="shared" si="20"/>
        <v>14.7</v>
      </c>
      <c r="K534" s="352">
        <f>SUM(K533)</f>
        <v>2</v>
      </c>
      <c r="L534" s="630"/>
      <c r="M534" s="512"/>
      <c r="N534" s="512"/>
      <c r="O534" s="512"/>
    </row>
    <row r="535" spans="1:11" s="108" customFormat="1" ht="16.5" customHeight="1">
      <c r="A535" s="161"/>
      <c r="B535" s="161"/>
      <c r="C535" s="161"/>
      <c r="D535" s="289"/>
      <c r="E535" s="289"/>
      <c r="F535" s="289"/>
      <c r="G535" s="70"/>
      <c r="H535" s="70"/>
      <c r="I535" s="70"/>
      <c r="J535" s="70"/>
      <c r="K535" s="153"/>
    </row>
    <row r="536" spans="1:11" s="108" customFormat="1" ht="12" customHeight="1" hidden="1">
      <c r="A536" s="134"/>
      <c r="B536" s="60"/>
      <c r="C536" s="60"/>
      <c r="D536" s="60"/>
      <c r="E536" s="60"/>
      <c r="F536" s="60"/>
      <c r="G536" s="60"/>
      <c r="H536" s="60"/>
      <c r="I536" s="60"/>
      <c r="J536" s="60"/>
      <c r="K536" s="287"/>
    </row>
    <row r="537" spans="1:11" s="108" customFormat="1" ht="8.25" customHeight="1">
      <c r="A537" s="192"/>
      <c r="B537" s="191"/>
      <c r="C537" s="191"/>
      <c r="D537" s="175"/>
      <c r="E537" s="175"/>
      <c r="F537" s="175"/>
      <c r="G537" s="91"/>
      <c r="H537" s="91"/>
      <c r="I537" s="91"/>
      <c r="J537" s="91"/>
      <c r="K537" s="79"/>
    </row>
    <row r="538" spans="1:11" s="108" customFormat="1" ht="17.25" customHeight="1">
      <c r="A538" s="1013" t="s">
        <v>239</v>
      </c>
      <c r="B538" s="1062"/>
      <c r="C538" s="1062"/>
      <c r="D538" s="1062"/>
      <c r="E538" s="1062"/>
      <c r="F538" s="1062"/>
      <c r="G538" s="1062"/>
      <c r="H538" s="1062"/>
      <c r="I538" s="1062"/>
      <c r="J538" s="1062"/>
      <c r="K538" s="1063"/>
    </row>
    <row r="539" spans="1:11" s="108" customFormat="1" ht="12" customHeight="1">
      <c r="A539" s="135"/>
      <c r="B539" s="61"/>
      <c r="C539" s="61"/>
      <c r="D539" s="61"/>
      <c r="E539" s="61"/>
      <c r="F539" s="61"/>
      <c r="G539" s="61"/>
      <c r="H539" s="61"/>
      <c r="I539" s="61"/>
      <c r="J539" s="61"/>
      <c r="K539" s="288"/>
    </row>
    <row r="540" spans="1:11" s="108" customFormat="1" ht="5.25" customHeight="1">
      <c r="A540" s="134"/>
      <c r="B540" s="60"/>
      <c r="C540" s="60"/>
      <c r="D540" s="60"/>
      <c r="E540" s="60"/>
      <c r="F540" s="60"/>
      <c r="G540" s="60"/>
      <c r="H540" s="60"/>
      <c r="I540" s="60"/>
      <c r="J540" s="60"/>
      <c r="K540" s="287"/>
    </row>
    <row r="541" spans="1:11" s="108" customFormat="1" ht="15" customHeight="1">
      <c r="A541" s="134"/>
      <c r="B541" s="976" t="s">
        <v>240</v>
      </c>
      <c r="C541" s="976"/>
      <c r="D541" s="975"/>
      <c r="E541" s="975"/>
      <c r="F541" s="975"/>
      <c r="G541" s="975"/>
      <c r="H541" s="975"/>
      <c r="I541" s="975"/>
      <c r="J541" s="975"/>
      <c r="K541" s="287"/>
    </row>
    <row r="542" spans="1:11" s="108" customFormat="1" ht="16.5" customHeight="1">
      <c r="A542" s="134"/>
      <c r="B542" s="60"/>
      <c r="C542" s="60"/>
      <c r="D542" s="60"/>
      <c r="E542" s="60"/>
      <c r="F542" s="60"/>
      <c r="G542" s="60"/>
      <c r="H542" s="60"/>
      <c r="I542" s="60"/>
      <c r="J542" s="60"/>
      <c r="K542" s="287"/>
    </row>
    <row r="543" spans="1:15" s="108" customFormat="1" ht="30" customHeight="1">
      <c r="A543" s="239">
        <v>1</v>
      </c>
      <c r="B543" s="96" t="s">
        <v>739</v>
      </c>
      <c r="C543" s="381" t="s">
        <v>292</v>
      </c>
      <c r="D543" s="239">
        <v>1</v>
      </c>
      <c r="E543" s="239" t="s">
        <v>292</v>
      </c>
      <c r="F543" s="239">
        <v>1</v>
      </c>
      <c r="G543" s="388" t="s">
        <v>292</v>
      </c>
      <c r="H543" s="388">
        <v>56</v>
      </c>
      <c r="I543" s="381" t="s">
        <v>292</v>
      </c>
      <c r="J543" s="448">
        <v>56</v>
      </c>
      <c r="K543" s="239">
        <v>1</v>
      </c>
      <c r="L543" s="451" t="s">
        <v>724</v>
      </c>
      <c r="M543" s="290" t="s">
        <v>740</v>
      </c>
      <c r="N543" s="449"/>
      <c r="O543" s="450"/>
    </row>
    <row r="544" spans="1:12" s="108" customFormat="1" ht="21.75" customHeight="1">
      <c r="A544" s="977" t="s">
        <v>139</v>
      </c>
      <c r="B544" s="977"/>
      <c r="C544" s="419" t="s">
        <v>292</v>
      </c>
      <c r="D544" s="113">
        <f aca="true" t="shared" si="21" ref="D544:K544">SUM(D543:D543)</f>
        <v>1</v>
      </c>
      <c r="E544" s="117" t="s">
        <v>292</v>
      </c>
      <c r="F544" s="113">
        <f t="shared" si="21"/>
        <v>1</v>
      </c>
      <c r="G544" s="117" t="s">
        <v>292</v>
      </c>
      <c r="H544" s="115">
        <f t="shared" si="21"/>
        <v>56</v>
      </c>
      <c r="I544" s="117" t="s">
        <v>292</v>
      </c>
      <c r="J544" s="116">
        <f t="shared" si="21"/>
        <v>56</v>
      </c>
      <c r="K544" s="117">
        <f t="shared" si="21"/>
        <v>1</v>
      </c>
      <c r="L544" s="60"/>
    </row>
    <row r="545" spans="1:11" s="108" customFormat="1" ht="16.5" customHeight="1">
      <c r="A545" s="60"/>
      <c r="B545" s="60"/>
      <c r="C545" s="60"/>
      <c r="D545" s="60"/>
      <c r="E545" s="60"/>
      <c r="F545" s="60"/>
      <c r="G545" s="60"/>
      <c r="H545" s="60"/>
      <c r="I545" s="60"/>
      <c r="J545" s="60"/>
      <c r="K545" s="153"/>
    </row>
    <row r="546" spans="1:11" s="108" customFormat="1" ht="9.75" customHeight="1">
      <c r="A546" s="130"/>
      <c r="B546" s="282"/>
      <c r="C546" s="282"/>
      <c r="D546" s="282"/>
      <c r="E546" s="282"/>
      <c r="F546" s="282"/>
      <c r="G546" s="282"/>
      <c r="H546" s="282"/>
      <c r="I546" s="282"/>
      <c r="J546" s="282"/>
      <c r="K546" s="286"/>
    </row>
    <row r="547" spans="1:11" s="108" customFormat="1" ht="16.5" customHeight="1">
      <c r="A547" s="134"/>
      <c r="B547" s="1001" t="s">
        <v>238</v>
      </c>
      <c r="C547" s="1001"/>
      <c r="D547" s="1001"/>
      <c r="E547" s="1001"/>
      <c r="F547" s="1001"/>
      <c r="G547" s="1001"/>
      <c r="H547" s="1001"/>
      <c r="I547" s="1001"/>
      <c r="J547" s="1001"/>
      <c r="K547" s="287"/>
    </row>
    <row r="548" spans="1:11" s="108" customFormat="1" ht="9" customHeight="1">
      <c r="A548" s="134"/>
      <c r="B548" s="60"/>
      <c r="C548" s="60"/>
      <c r="D548" s="60"/>
      <c r="E548" s="60"/>
      <c r="F548" s="60"/>
      <c r="G548" s="60"/>
      <c r="H548" s="60"/>
      <c r="I548" s="60"/>
      <c r="J548" s="60"/>
      <c r="K548" s="287"/>
    </row>
    <row r="549" spans="1:15" s="108" customFormat="1" ht="16.5" customHeight="1">
      <c r="A549" s="111">
        <v>1</v>
      </c>
      <c r="B549" s="631" t="s">
        <v>130</v>
      </c>
      <c r="C549" s="111" t="s">
        <v>292</v>
      </c>
      <c r="D549" s="111">
        <v>1</v>
      </c>
      <c r="E549" s="111" t="s">
        <v>292</v>
      </c>
      <c r="F549" s="111">
        <v>1</v>
      </c>
      <c r="G549" s="111" t="s">
        <v>292</v>
      </c>
      <c r="H549" s="632">
        <v>15.8089</v>
      </c>
      <c r="I549" s="111" t="s">
        <v>292</v>
      </c>
      <c r="J549" s="633">
        <f>SUM(G549:I549)</f>
        <v>15.8089</v>
      </c>
      <c r="K549" s="111">
        <v>1</v>
      </c>
      <c r="L549" s="634"/>
      <c r="M549" s="468" t="s">
        <v>337</v>
      </c>
      <c r="N549" s="128"/>
      <c r="O549" s="128"/>
    </row>
    <row r="550" spans="1:15" s="108" customFormat="1" ht="32.25" customHeight="1">
      <c r="A550" s="111">
        <v>2</v>
      </c>
      <c r="B550" s="631" t="s">
        <v>117</v>
      </c>
      <c r="C550" s="111" t="s">
        <v>292</v>
      </c>
      <c r="D550" s="111">
        <v>2</v>
      </c>
      <c r="E550" s="111" t="s">
        <v>292</v>
      </c>
      <c r="F550" s="111">
        <v>2</v>
      </c>
      <c r="G550" s="111" t="s">
        <v>292</v>
      </c>
      <c r="H550" s="632">
        <v>41.3</v>
      </c>
      <c r="I550" s="111" t="s">
        <v>292</v>
      </c>
      <c r="J550" s="633">
        <f>SUM(H550:I550)</f>
        <v>41.3</v>
      </c>
      <c r="K550" s="111">
        <v>2</v>
      </c>
      <c r="L550" s="367"/>
      <c r="M550" s="368" t="s">
        <v>338</v>
      </c>
      <c r="N550" s="128"/>
      <c r="O550" s="128"/>
    </row>
    <row r="551" spans="1:11" s="108" customFormat="1" ht="18.75" customHeight="1">
      <c r="A551" s="977" t="s">
        <v>139</v>
      </c>
      <c r="B551" s="977"/>
      <c r="C551" s="146" t="s">
        <v>292</v>
      </c>
      <c r="D551" s="113">
        <f aca="true" t="shared" si="22" ref="D551:K551">SUM(D549:D550)</f>
        <v>3</v>
      </c>
      <c r="E551" s="117" t="s">
        <v>292</v>
      </c>
      <c r="F551" s="113">
        <f t="shared" si="22"/>
        <v>3</v>
      </c>
      <c r="G551" s="117" t="s">
        <v>292</v>
      </c>
      <c r="H551" s="584">
        <f t="shared" si="22"/>
        <v>57.1089</v>
      </c>
      <c r="I551" s="117" t="s">
        <v>292</v>
      </c>
      <c r="J551" s="437">
        <f t="shared" si="22"/>
        <v>57.1089</v>
      </c>
      <c r="K551" s="117">
        <f t="shared" si="22"/>
        <v>3</v>
      </c>
    </row>
    <row r="552" spans="1:11" s="108" customFormat="1" ht="15" customHeight="1">
      <c r="A552" s="160"/>
      <c r="B552" s="161"/>
      <c r="C552" s="161"/>
      <c r="D552" s="162"/>
      <c r="E552" s="162"/>
      <c r="F552" s="162"/>
      <c r="G552" s="163"/>
      <c r="H552" s="163"/>
      <c r="I552" s="163"/>
      <c r="J552" s="70"/>
      <c r="K552" s="287"/>
    </row>
    <row r="553" spans="1:11" s="108" customFormat="1" ht="42.75" customHeight="1">
      <c r="A553" s="134"/>
      <c r="B553" s="1060" t="s">
        <v>302</v>
      </c>
      <c r="C553" s="1060"/>
      <c r="D553" s="1061"/>
      <c r="E553" s="1061"/>
      <c r="F553" s="1061"/>
      <c r="G553" s="1061"/>
      <c r="H553" s="1061"/>
      <c r="I553" s="1061"/>
      <c r="J553" s="1061"/>
      <c r="K553" s="287"/>
    </row>
    <row r="554" spans="1:11" s="108" customFormat="1" ht="8.25" customHeight="1">
      <c r="A554" s="135"/>
      <c r="B554" s="61"/>
      <c r="C554" s="61"/>
      <c r="D554" s="61"/>
      <c r="E554" s="61"/>
      <c r="F554" s="61"/>
      <c r="G554" s="61"/>
      <c r="H554" s="61"/>
      <c r="I554" s="61"/>
      <c r="J554" s="61"/>
      <c r="K554" s="288"/>
    </row>
    <row r="555" spans="1:16" s="108" customFormat="1" ht="31.5" customHeight="1">
      <c r="A555" s="978" t="s">
        <v>931</v>
      </c>
      <c r="B555" s="979"/>
      <c r="C555" s="979"/>
      <c r="D555" s="979"/>
      <c r="E555" s="979"/>
      <c r="F555" s="979"/>
      <c r="G555" s="979"/>
      <c r="H555" s="979"/>
      <c r="I555" s="979"/>
      <c r="J555" s="979"/>
      <c r="K555" s="979"/>
      <c r="L555" s="979"/>
      <c r="M555" s="979"/>
      <c r="N555" s="979"/>
      <c r="O555" s="979"/>
      <c r="P555" s="979"/>
    </row>
    <row r="556" spans="1:47" s="128" customFormat="1" ht="30" customHeight="1">
      <c r="A556" s="332">
        <v>1</v>
      </c>
      <c r="B556" s="414" t="s">
        <v>126</v>
      </c>
      <c r="C556" s="239" t="s">
        <v>292</v>
      </c>
      <c r="D556" s="381" t="s">
        <v>292</v>
      </c>
      <c r="E556" s="381" t="s">
        <v>292</v>
      </c>
      <c r="F556" s="381">
        <v>1</v>
      </c>
      <c r="G556" s="381" t="s">
        <v>292</v>
      </c>
      <c r="H556" s="381">
        <v>144</v>
      </c>
      <c r="I556" s="381" t="s">
        <v>292</v>
      </c>
      <c r="J556" s="381">
        <v>144</v>
      </c>
      <c r="K556" s="381">
        <v>1</v>
      </c>
      <c r="L556" s="290" t="s">
        <v>932</v>
      </c>
      <c r="M556" s="407"/>
      <c r="N556" s="407"/>
      <c r="O556" s="407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127"/>
    </row>
    <row r="557" spans="1:47" s="128" customFormat="1" ht="19.5" customHeight="1">
      <c r="A557" s="980" t="s">
        <v>139</v>
      </c>
      <c r="B557" s="980"/>
      <c r="C557" s="117" t="s">
        <v>292</v>
      </c>
      <c r="D557" s="419" t="s">
        <v>292</v>
      </c>
      <c r="E557" s="419" t="s">
        <v>292</v>
      </c>
      <c r="F557" s="419">
        <v>1</v>
      </c>
      <c r="G557" s="419" t="s">
        <v>292</v>
      </c>
      <c r="H557" s="419">
        <v>144</v>
      </c>
      <c r="I557" s="419" t="s">
        <v>292</v>
      </c>
      <c r="J557" s="419">
        <v>144</v>
      </c>
      <c r="K557" s="419">
        <v>1</v>
      </c>
      <c r="L557" s="299"/>
      <c r="M557" s="299"/>
      <c r="N557" s="299"/>
      <c r="O557" s="299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127"/>
    </row>
    <row r="558" spans="1:11" s="108" customFormat="1" ht="12" customHeight="1">
      <c r="A558" s="134"/>
      <c r="B558" s="60"/>
      <c r="C558" s="60"/>
      <c r="D558" s="60"/>
      <c r="E558" s="60"/>
      <c r="F558" s="60"/>
      <c r="G558" s="60"/>
      <c r="H558" s="60"/>
      <c r="I558" s="60"/>
      <c r="J558" s="60"/>
      <c r="K558" s="287"/>
    </row>
    <row r="559" spans="1:11" s="108" customFormat="1" ht="12" customHeight="1">
      <c r="A559" s="134"/>
      <c r="B559" s="60"/>
      <c r="C559" s="60"/>
      <c r="D559" s="60"/>
      <c r="E559" s="60"/>
      <c r="F559" s="60"/>
      <c r="G559" s="60"/>
      <c r="H559" s="60"/>
      <c r="I559" s="60"/>
      <c r="J559" s="60"/>
      <c r="K559" s="287"/>
    </row>
    <row r="560" spans="1:11" s="108" customFormat="1" ht="12" customHeight="1">
      <c r="A560" s="134"/>
      <c r="B560" s="60"/>
      <c r="C560" s="60"/>
      <c r="D560" s="60"/>
      <c r="E560" s="60"/>
      <c r="F560" s="60"/>
      <c r="G560" s="60"/>
      <c r="H560" s="60"/>
      <c r="I560" s="60"/>
      <c r="J560" s="60"/>
      <c r="K560" s="287"/>
    </row>
    <row r="561" spans="1:11" s="108" customFormat="1" ht="16.5" customHeight="1">
      <c r="A561" s="134"/>
      <c r="B561" s="976" t="s">
        <v>241</v>
      </c>
      <c r="C561" s="976"/>
      <c r="D561" s="975"/>
      <c r="E561" s="975"/>
      <c r="F561" s="975"/>
      <c r="G561" s="975"/>
      <c r="H561" s="975"/>
      <c r="I561" s="975"/>
      <c r="J561" s="975"/>
      <c r="K561" s="287"/>
    </row>
    <row r="562" spans="1:11" s="108" customFormat="1" ht="12" customHeight="1">
      <c r="A562" s="135"/>
      <c r="B562" s="61"/>
      <c r="C562" s="61"/>
      <c r="D562" s="61"/>
      <c r="E562" s="61"/>
      <c r="F562" s="61"/>
      <c r="G562" s="61"/>
      <c r="H562" s="61"/>
      <c r="I562" s="61"/>
      <c r="J562" s="61"/>
      <c r="K562" s="287"/>
    </row>
    <row r="563" spans="1:15" s="108" customFormat="1" ht="30" customHeight="1">
      <c r="A563" s="239">
        <v>1</v>
      </c>
      <c r="B563" s="96" t="s">
        <v>778</v>
      </c>
      <c r="C563" s="381" t="s">
        <v>292</v>
      </c>
      <c r="D563" s="332">
        <v>1</v>
      </c>
      <c r="E563" s="381">
        <v>1</v>
      </c>
      <c r="F563" s="381" t="s">
        <v>292</v>
      </c>
      <c r="G563" s="335">
        <v>0.48</v>
      </c>
      <c r="H563" s="381" t="s">
        <v>292</v>
      </c>
      <c r="I563" s="332" t="s">
        <v>292</v>
      </c>
      <c r="J563" s="239">
        <v>0.48</v>
      </c>
      <c r="K563" s="239">
        <v>1</v>
      </c>
      <c r="L563" s="332"/>
      <c r="M563" s="290" t="s">
        <v>779</v>
      </c>
      <c r="N563" s="332"/>
      <c r="O563" s="409"/>
    </row>
    <row r="564" spans="1:12" s="108" customFormat="1" ht="18.75" customHeight="1">
      <c r="A564" s="977" t="s">
        <v>139</v>
      </c>
      <c r="B564" s="977"/>
      <c r="C564" s="419" t="s">
        <v>292</v>
      </c>
      <c r="D564" s="113">
        <f aca="true" t="shared" si="23" ref="D564:K564">SUM(D563:D563)</f>
        <v>1</v>
      </c>
      <c r="E564" s="113">
        <f t="shared" si="23"/>
        <v>1</v>
      </c>
      <c r="F564" s="117" t="s">
        <v>292</v>
      </c>
      <c r="G564" s="115">
        <f t="shared" si="23"/>
        <v>0.48</v>
      </c>
      <c r="H564" s="117" t="s">
        <v>292</v>
      </c>
      <c r="I564" s="117" t="s">
        <v>292</v>
      </c>
      <c r="J564" s="116">
        <f t="shared" si="23"/>
        <v>0.48</v>
      </c>
      <c r="K564" s="117">
        <f t="shared" si="23"/>
        <v>1</v>
      </c>
      <c r="L564" s="60"/>
    </row>
    <row r="565" spans="1:11" s="108" customFormat="1" ht="12" customHeight="1">
      <c r="A565" s="160"/>
      <c r="B565" s="161"/>
      <c r="C565" s="161"/>
      <c r="D565" s="162"/>
      <c r="E565" s="162"/>
      <c r="F565" s="162"/>
      <c r="G565" s="163"/>
      <c r="H565" s="163"/>
      <c r="I565" s="163"/>
      <c r="J565" s="70"/>
      <c r="K565" s="287"/>
    </row>
    <row r="566" spans="1:11" s="108" customFormat="1" ht="21" customHeight="1">
      <c r="A566" s="134"/>
      <c r="B566" s="974" t="s">
        <v>305</v>
      </c>
      <c r="C566" s="974"/>
      <c r="D566" s="975"/>
      <c r="E566" s="975"/>
      <c r="F566" s="975"/>
      <c r="G566" s="975"/>
      <c r="H566" s="975"/>
      <c r="I566" s="975"/>
      <c r="J566" s="975"/>
      <c r="K566" s="287"/>
    </row>
    <row r="567" spans="1:11" s="108" customFormat="1" ht="8.25" customHeight="1">
      <c r="A567" s="165"/>
      <c r="B567" s="166"/>
      <c r="C567" s="166"/>
      <c r="D567" s="167"/>
      <c r="E567" s="167"/>
      <c r="F567" s="167"/>
      <c r="G567" s="167"/>
      <c r="H567" s="167"/>
      <c r="I567" s="167"/>
      <c r="J567" s="61"/>
      <c r="K567" s="288"/>
    </row>
    <row r="568" spans="1:11" s="108" customFormat="1" ht="9" customHeight="1">
      <c r="A568" s="168"/>
      <c r="B568" s="169"/>
      <c r="C568" s="169"/>
      <c r="D568" s="170"/>
      <c r="E568" s="170"/>
      <c r="F568" s="170"/>
      <c r="G568" s="187"/>
      <c r="H568" s="187"/>
      <c r="I568" s="187"/>
      <c r="J568" s="91"/>
      <c r="K568" s="287"/>
    </row>
    <row r="569" spans="1:11" s="108" customFormat="1" ht="16.5" customHeight="1">
      <c r="A569" s="134"/>
      <c r="B569" s="976" t="s">
        <v>242</v>
      </c>
      <c r="C569" s="976"/>
      <c r="D569" s="975"/>
      <c r="E569" s="975"/>
      <c r="F569" s="975"/>
      <c r="G569" s="975"/>
      <c r="H569" s="975"/>
      <c r="I569" s="975"/>
      <c r="J569" s="975"/>
      <c r="K569" s="287"/>
    </row>
    <row r="570" spans="1:11" s="108" customFormat="1" ht="8.25" customHeight="1">
      <c r="A570" s="135"/>
      <c r="B570" s="61"/>
      <c r="C570" s="61"/>
      <c r="D570" s="61"/>
      <c r="E570" s="61"/>
      <c r="F570" s="61"/>
      <c r="G570" s="61"/>
      <c r="H570" s="61"/>
      <c r="I570" s="61"/>
      <c r="J570" s="61"/>
      <c r="K570" s="287"/>
    </row>
    <row r="571" spans="1:15" s="148" customFormat="1" ht="59.25" customHeight="1">
      <c r="A571" s="332">
        <v>1</v>
      </c>
      <c r="B571" s="96" t="s">
        <v>562</v>
      </c>
      <c r="C571" s="332" t="s">
        <v>292</v>
      </c>
      <c r="D571" s="332">
        <v>55</v>
      </c>
      <c r="E571" s="332">
        <v>15648</v>
      </c>
      <c r="F571" s="332">
        <v>4</v>
      </c>
      <c r="G571" s="332">
        <v>905</v>
      </c>
      <c r="H571" s="332">
        <v>55.2</v>
      </c>
      <c r="I571" s="332" t="s">
        <v>292</v>
      </c>
      <c r="J571" s="332">
        <v>960.2</v>
      </c>
      <c r="K571" s="332">
        <v>3</v>
      </c>
      <c r="L571" s="290"/>
      <c r="M571" s="290" t="s">
        <v>564</v>
      </c>
      <c r="N571" s="613"/>
      <c r="O571" s="613"/>
    </row>
    <row r="572" spans="1:15" s="148" customFormat="1" ht="45.75" customHeight="1">
      <c r="A572" s="332">
        <v>2</v>
      </c>
      <c r="B572" s="332" t="s">
        <v>539</v>
      </c>
      <c r="C572" s="332" t="s">
        <v>292</v>
      </c>
      <c r="D572" s="332">
        <v>36</v>
      </c>
      <c r="E572" s="332">
        <v>3015</v>
      </c>
      <c r="F572" s="332">
        <v>6</v>
      </c>
      <c r="G572" s="332">
        <v>472</v>
      </c>
      <c r="H572" s="332">
        <v>123.7</v>
      </c>
      <c r="I572" s="332" t="s">
        <v>292</v>
      </c>
      <c r="J572" s="332">
        <v>595.7</v>
      </c>
      <c r="K572" s="332">
        <v>2</v>
      </c>
      <c r="L572" s="290"/>
      <c r="M572" s="290" t="s">
        <v>565</v>
      </c>
      <c r="N572" s="613"/>
      <c r="O572" s="613"/>
    </row>
    <row r="573" spans="1:15" s="148" customFormat="1" ht="60" customHeight="1">
      <c r="A573" s="332">
        <v>3</v>
      </c>
      <c r="B573" s="332" t="s">
        <v>563</v>
      </c>
      <c r="C573" s="332" t="s">
        <v>292</v>
      </c>
      <c r="D573" s="332">
        <v>84</v>
      </c>
      <c r="E573" s="332">
        <v>11446</v>
      </c>
      <c r="F573" s="332">
        <v>14</v>
      </c>
      <c r="G573" s="332">
        <v>1411.88</v>
      </c>
      <c r="H573" s="332">
        <v>280.6</v>
      </c>
      <c r="I573" s="332" t="s">
        <v>292</v>
      </c>
      <c r="J573" s="332">
        <v>1692.48</v>
      </c>
      <c r="K573" s="332">
        <v>3</v>
      </c>
      <c r="L573" s="290"/>
      <c r="M573" s="290" t="s">
        <v>566</v>
      </c>
      <c r="N573" s="613"/>
      <c r="O573" s="613"/>
    </row>
    <row r="574" spans="1:15" s="148" customFormat="1" ht="15" customHeight="1">
      <c r="A574" s="332">
        <v>4</v>
      </c>
      <c r="B574" s="414" t="s">
        <v>295</v>
      </c>
      <c r="C574" s="332" t="s">
        <v>292</v>
      </c>
      <c r="D574" s="332">
        <v>8</v>
      </c>
      <c r="E574" s="332">
        <v>377</v>
      </c>
      <c r="F574" s="332" t="s">
        <v>292</v>
      </c>
      <c r="G574" s="332">
        <v>30.9</v>
      </c>
      <c r="H574" s="332" t="s">
        <v>292</v>
      </c>
      <c r="I574" s="332" t="s">
        <v>292</v>
      </c>
      <c r="J574" s="332">
        <v>30.9</v>
      </c>
      <c r="K574" s="332">
        <v>1</v>
      </c>
      <c r="L574" s="290"/>
      <c r="M574" s="290" t="s">
        <v>339</v>
      </c>
      <c r="N574" s="613"/>
      <c r="O574" s="613"/>
    </row>
    <row r="575" spans="1:15" s="148" customFormat="1" ht="16.5" customHeight="1">
      <c r="A575" s="332">
        <v>5</v>
      </c>
      <c r="B575" s="414" t="s">
        <v>296</v>
      </c>
      <c r="C575" s="332" t="s">
        <v>292</v>
      </c>
      <c r="D575" s="332">
        <v>8</v>
      </c>
      <c r="E575" s="332">
        <v>254</v>
      </c>
      <c r="F575" s="332" t="s">
        <v>292</v>
      </c>
      <c r="G575" s="332">
        <v>8</v>
      </c>
      <c r="H575" s="332" t="s">
        <v>292</v>
      </c>
      <c r="I575" s="332" t="s">
        <v>292</v>
      </c>
      <c r="J575" s="332">
        <v>8</v>
      </c>
      <c r="K575" s="332">
        <v>1</v>
      </c>
      <c r="L575" s="290" t="s">
        <v>567</v>
      </c>
      <c r="M575" s="290"/>
      <c r="N575" s="290"/>
      <c r="O575" s="290"/>
    </row>
    <row r="576" spans="1:15" s="148" customFormat="1" ht="15.75">
      <c r="A576" s="332">
        <v>6</v>
      </c>
      <c r="B576" s="414" t="s">
        <v>297</v>
      </c>
      <c r="C576" s="332" t="s">
        <v>292</v>
      </c>
      <c r="D576" s="332">
        <v>23</v>
      </c>
      <c r="E576" s="332">
        <v>1337</v>
      </c>
      <c r="F576" s="332" t="s">
        <v>292</v>
      </c>
      <c r="G576" s="332">
        <v>210</v>
      </c>
      <c r="H576" s="332" t="s">
        <v>292</v>
      </c>
      <c r="I576" s="332" t="s">
        <v>292</v>
      </c>
      <c r="J576" s="332">
        <v>210</v>
      </c>
      <c r="K576" s="332">
        <v>1</v>
      </c>
      <c r="L576" s="290"/>
      <c r="M576" s="290" t="s">
        <v>340</v>
      </c>
      <c r="N576" s="613"/>
      <c r="O576" s="613"/>
    </row>
    <row r="577" spans="1:11" s="108" customFormat="1" ht="23.25" customHeight="1">
      <c r="A577" s="977" t="s">
        <v>139</v>
      </c>
      <c r="B577" s="977"/>
      <c r="C577" s="407" t="s">
        <v>292</v>
      </c>
      <c r="D577" s="113">
        <v>214</v>
      </c>
      <c r="E577" s="113">
        <v>32077</v>
      </c>
      <c r="F577" s="113">
        <v>24</v>
      </c>
      <c r="G577" s="113">
        <v>3037.78</v>
      </c>
      <c r="H577" s="113">
        <v>459.5</v>
      </c>
      <c r="I577" s="113" t="s">
        <v>292</v>
      </c>
      <c r="J577" s="113">
        <v>3497.28</v>
      </c>
      <c r="K577" s="113">
        <v>11</v>
      </c>
    </row>
    <row r="578" spans="1:11" s="108" customFormat="1" ht="14.25" customHeight="1">
      <c r="A578" s="130"/>
      <c r="B578" s="282"/>
      <c r="C578" s="282"/>
      <c r="D578" s="282"/>
      <c r="E578" s="282"/>
      <c r="F578" s="282"/>
      <c r="G578" s="282"/>
      <c r="H578" s="282"/>
      <c r="I578" s="282"/>
      <c r="J578" s="282"/>
      <c r="K578" s="287"/>
    </row>
    <row r="579" spans="1:11" s="108" customFormat="1" ht="16.5" customHeight="1">
      <c r="A579" s="134"/>
      <c r="B579" s="976" t="s">
        <v>243</v>
      </c>
      <c r="C579" s="976"/>
      <c r="D579" s="975"/>
      <c r="E579" s="975"/>
      <c r="F579" s="975"/>
      <c r="G579" s="975"/>
      <c r="H579" s="975"/>
      <c r="I579" s="975"/>
      <c r="J579" s="975"/>
      <c r="K579" s="287"/>
    </row>
    <row r="580" spans="1:11" s="108" customFormat="1" ht="9.75" customHeight="1">
      <c r="A580" s="135"/>
      <c r="B580" s="61"/>
      <c r="C580" s="61"/>
      <c r="D580" s="61"/>
      <c r="E580" s="61"/>
      <c r="F580" s="61"/>
      <c r="G580" s="61"/>
      <c r="H580" s="61"/>
      <c r="I580" s="61"/>
      <c r="J580" s="61"/>
      <c r="K580" s="287"/>
    </row>
    <row r="581" spans="1:15" s="108" customFormat="1" ht="30.75" customHeight="1">
      <c r="A581" s="107">
        <v>1</v>
      </c>
      <c r="B581" s="292" t="s">
        <v>1141</v>
      </c>
      <c r="C581" s="292" t="s">
        <v>292</v>
      </c>
      <c r="D581" s="292">
        <v>1</v>
      </c>
      <c r="E581" s="292" t="s">
        <v>292</v>
      </c>
      <c r="F581" s="292">
        <v>1</v>
      </c>
      <c r="G581" s="292" t="s">
        <v>292</v>
      </c>
      <c r="H581" s="292">
        <v>4.6</v>
      </c>
      <c r="I581" s="292" t="s">
        <v>292</v>
      </c>
      <c r="J581" s="292">
        <v>4.6</v>
      </c>
      <c r="K581" s="292">
        <v>1</v>
      </c>
      <c r="L581" s="374" t="s">
        <v>1142</v>
      </c>
      <c r="M581" s="408"/>
      <c r="N581" s="292"/>
      <c r="O581" s="292"/>
    </row>
    <row r="582" spans="1:12" s="108" customFormat="1" ht="19.5" customHeight="1">
      <c r="A582" s="977" t="s">
        <v>139</v>
      </c>
      <c r="B582" s="977"/>
      <c r="C582" s="358" t="s">
        <v>292</v>
      </c>
      <c r="D582" s="113">
        <f>SUM(D581:D581)</f>
        <v>1</v>
      </c>
      <c r="E582" s="114" t="s">
        <v>292</v>
      </c>
      <c r="F582" s="113">
        <f>SUM(F581:F581)</f>
        <v>1</v>
      </c>
      <c r="G582" s="114" t="s">
        <v>292</v>
      </c>
      <c r="H582" s="584">
        <f>SUM(H581:H581)</f>
        <v>4.6</v>
      </c>
      <c r="I582" s="114" t="s">
        <v>292</v>
      </c>
      <c r="J582" s="436">
        <f>SUM(J581:J581)</f>
        <v>4.6</v>
      </c>
      <c r="K582" s="117">
        <f>SUM(K581)</f>
        <v>1</v>
      </c>
      <c r="L582" s="371"/>
    </row>
    <row r="583" spans="1:11" s="108" customFormat="1" ht="9.75" customHeight="1">
      <c r="A583" s="134"/>
      <c r="B583" s="60"/>
      <c r="C583" s="60"/>
      <c r="D583" s="60"/>
      <c r="E583" s="60"/>
      <c r="F583" s="60"/>
      <c r="G583" s="60"/>
      <c r="H583" s="60"/>
      <c r="I583" s="60"/>
      <c r="J583" s="60"/>
      <c r="K583" s="287"/>
    </row>
    <row r="584" spans="1:11" s="108" customFormat="1" ht="16.5" customHeight="1">
      <c r="A584" s="134"/>
      <c r="B584" s="976" t="s">
        <v>235</v>
      </c>
      <c r="C584" s="976"/>
      <c r="D584" s="975"/>
      <c r="E584" s="975"/>
      <c r="F584" s="975"/>
      <c r="G584" s="975"/>
      <c r="H584" s="975"/>
      <c r="I584" s="975"/>
      <c r="J584" s="975"/>
      <c r="K584" s="287"/>
    </row>
    <row r="585" spans="1:11" s="108" customFormat="1" ht="6" customHeight="1">
      <c r="A585" s="135"/>
      <c r="B585" s="60"/>
      <c r="C585" s="60"/>
      <c r="D585" s="60"/>
      <c r="E585" s="60"/>
      <c r="F585" s="60"/>
      <c r="G585" s="60"/>
      <c r="H585" s="60"/>
      <c r="I585" s="60"/>
      <c r="J585" s="60"/>
      <c r="K585" s="287"/>
    </row>
    <row r="586" spans="1:15" s="108" customFormat="1" ht="75.75" customHeight="1">
      <c r="A586" s="312">
        <v>1</v>
      </c>
      <c r="B586" s="292" t="s">
        <v>653</v>
      </c>
      <c r="C586" s="312" t="s">
        <v>292</v>
      </c>
      <c r="D586" s="312">
        <v>2</v>
      </c>
      <c r="E586" s="312" t="s">
        <v>292</v>
      </c>
      <c r="F586" s="312">
        <v>1</v>
      </c>
      <c r="G586" s="312" t="s">
        <v>292</v>
      </c>
      <c r="H586" s="312">
        <v>18</v>
      </c>
      <c r="I586" s="312">
        <v>2</v>
      </c>
      <c r="J586" s="312">
        <f>SUM(G586:I586)</f>
        <v>20</v>
      </c>
      <c r="K586" s="292">
        <v>3</v>
      </c>
      <c r="L586" s="292"/>
      <c r="M586" s="374" t="s">
        <v>658</v>
      </c>
      <c r="N586" s="374"/>
      <c r="O586" s="292"/>
    </row>
    <row r="587" spans="1:15" s="108" customFormat="1" ht="60" customHeight="1">
      <c r="A587" s="312">
        <v>2</v>
      </c>
      <c r="B587" s="292" t="s">
        <v>654</v>
      </c>
      <c r="C587" s="312" t="s">
        <v>292</v>
      </c>
      <c r="D587" s="312">
        <v>1</v>
      </c>
      <c r="E587" s="312" t="s">
        <v>292</v>
      </c>
      <c r="F587" s="312">
        <v>2</v>
      </c>
      <c r="G587" s="312">
        <v>1</v>
      </c>
      <c r="H587" s="312">
        <v>51</v>
      </c>
      <c r="I587" s="312" t="s">
        <v>292</v>
      </c>
      <c r="J587" s="312">
        <v>51</v>
      </c>
      <c r="K587" s="312">
        <v>3</v>
      </c>
      <c r="L587" s="374" t="s">
        <v>650</v>
      </c>
      <c r="M587" s="374" t="s">
        <v>341</v>
      </c>
      <c r="N587" s="374"/>
      <c r="O587" s="312"/>
    </row>
    <row r="588" spans="1:15" s="108" customFormat="1" ht="32.25" customHeight="1">
      <c r="A588" s="593">
        <v>3</v>
      </c>
      <c r="B588" s="555" t="s">
        <v>655</v>
      </c>
      <c r="C588" s="312" t="s">
        <v>292</v>
      </c>
      <c r="D588" s="312" t="s">
        <v>292</v>
      </c>
      <c r="E588" s="312" t="s">
        <v>292</v>
      </c>
      <c r="F588" s="593">
        <v>1</v>
      </c>
      <c r="G588" s="312" t="s">
        <v>292</v>
      </c>
      <c r="H588" s="593">
        <v>26</v>
      </c>
      <c r="I588" s="312" t="s">
        <v>292</v>
      </c>
      <c r="J588" s="593">
        <v>26</v>
      </c>
      <c r="K588" s="593">
        <v>1</v>
      </c>
      <c r="L588" s="593"/>
      <c r="M588" s="374" t="s">
        <v>342</v>
      </c>
      <c r="N588" s="556"/>
      <c r="O588" s="593"/>
    </row>
    <row r="589" spans="1:15" s="108" customFormat="1" ht="31.5" customHeight="1">
      <c r="A589" s="593">
        <v>4</v>
      </c>
      <c r="B589" s="555" t="s">
        <v>656</v>
      </c>
      <c r="C589" s="312" t="s">
        <v>292</v>
      </c>
      <c r="D589" s="312" t="s">
        <v>292</v>
      </c>
      <c r="E589" s="312" t="s">
        <v>292</v>
      </c>
      <c r="F589" s="593">
        <v>1</v>
      </c>
      <c r="G589" s="312" t="s">
        <v>292</v>
      </c>
      <c r="H589" s="593">
        <v>25</v>
      </c>
      <c r="I589" s="312" t="s">
        <v>292</v>
      </c>
      <c r="J589" s="593">
        <v>25</v>
      </c>
      <c r="K589" s="593">
        <v>1</v>
      </c>
      <c r="L589" s="374" t="s">
        <v>651</v>
      </c>
      <c r="M589" s="635"/>
      <c r="N589" s="635"/>
      <c r="O589" s="593"/>
    </row>
    <row r="590" spans="1:15" s="108" customFormat="1" ht="33" customHeight="1">
      <c r="A590" s="636">
        <v>5</v>
      </c>
      <c r="B590" s="292" t="s">
        <v>657</v>
      </c>
      <c r="C590" s="312" t="s">
        <v>292</v>
      </c>
      <c r="D590" s="312">
        <v>1</v>
      </c>
      <c r="E590" s="312" t="s">
        <v>292</v>
      </c>
      <c r="F590" s="312" t="s">
        <v>292</v>
      </c>
      <c r="G590" s="312" t="s">
        <v>292</v>
      </c>
      <c r="H590" s="312" t="s">
        <v>292</v>
      </c>
      <c r="I590" s="312">
        <v>16</v>
      </c>
      <c r="J590" s="312">
        <v>16</v>
      </c>
      <c r="K590" s="312">
        <v>1</v>
      </c>
      <c r="L590" s="374" t="s">
        <v>652</v>
      </c>
      <c r="M590" s="374"/>
      <c r="N590" s="374"/>
      <c r="O590" s="312"/>
    </row>
    <row r="591" spans="1:15" s="108" customFormat="1" ht="21" customHeight="1">
      <c r="A591" s="977" t="s">
        <v>139</v>
      </c>
      <c r="B591" s="983"/>
      <c r="C591" s="557" t="s">
        <v>292</v>
      </c>
      <c r="D591" s="637">
        <f>SUM(D586:D590)</f>
        <v>4</v>
      </c>
      <c r="E591" s="557" t="s">
        <v>292</v>
      </c>
      <c r="F591" s="637">
        <f aca="true" t="shared" si="24" ref="F591:K591">SUM(F586:F590)</f>
        <v>5</v>
      </c>
      <c r="G591" s="557">
        <f t="shared" si="24"/>
        <v>1</v>
      </c>
      <c r="H591" s="637">
        <f t="shared" si="24"/>
        <v>120</v>
      </c>
      <c r="I591" s="637">
        <f t="shared" si="24"/>
        <v>18</v>
      </c>
      <c r="J591" s="637">
        <f t="shared" si="24"/>
        <v>138</v>
      </c>
      <c r="K591" s="557">
        <f t="shared" si="24"/>
        <v>9</v>
      </c>
      <c r="L591" s="141"/>
      <c r="M591" s="141"/>
      <c r="N591" s="141"/>
      <c r="O591" s="141"/>
    </row>
    <row r="592" spans="1:11" s="108" customFormat="1" ht="10.5" customHeight="1">
      <c r="A592" s="130"/>
      <c r="B592" s="282"/>
      <c r="C592" s="282"/>
      <c r="D592" s="282"/>
      <c r="E592" s="282"/>
      <c r="F592" s="282"/>
      <c r="G592" s="282"/>
      <c r="H592" s="282"/>
      <c r="I592" s="282"/>
      <c r="J592" s="282"/>
      <c r="K592" s="287"/>
    </row>
    <row r="593" spans="1:11" s="108" customFormat="1" ht="16.5" customHeight="1">
      <c r="A593" s="134"/>
      <c r="B593" s="976" t="s">
        <v>240</v>
      </c>
      <c r="C593" s="976"/>
      <c r="D593" s="975"/>
      <c r="E593" s="975"/>
      <c r="F593" s="975"/>
      <c r="G593" s="975"/>
      <c r="H593" s="975"/>
      <c r="I593" s="975"/>
      <c r="J593" s="975"/>
      <c r="K593" s="287"/>
    </row>
    <row r="594" spans="1:11" s="108" customFormat="1" ht="10.5" customHeight="1">
      <c r="A594" s="134"/>
      <c r="B594" s="60"/>
      <c r="C594" s="60"/>
      <c r="D594" s="60"/>
      <c r="E594" s="60"/>
      <c r="F594" s="60"/>
      <c r="G594" s="60"/>
      <c r="H594" s="60"/>
      <c r="I594" s="60"/>
      <c r="J594" s="60"/>
      <c r="K594" s="287"/>
    </row>
    <row r="595" spans="1:15" s="108" customFormat="1" ht="32.25" customHeight="1">
      <c r="A595" s="239">
        <v>1</v>
      </c>
      <c r="B595" s="96" t="s">
        <v>744</v>
      </c>
      <c r="C595" s="332" t="s">
        <v>292</v>
      </c>
      <c r="D595" s="332">
        <v>1</v>
      </c>
      <c r="E595" s="332" t="s">
        <v>292</v>
      </c>
      <c r="F595" s="239">
        <v>1</v>
      </c>
      <c r="G595" s="332" t="s">
        <v>292</v>
      </c>
      <c r="H595" s="388">
        <v>6.8</v>
      </c>
      <c r="I595" s="332" t="s">
        <v>292</v>
      </c>
      <c r="J595" s="448">
        <f>SUM(G595:I595)</f>
        <v>6.8</v>
      </c>
      <c r="K595" s="239">
        <v>1</v>
      </c>
      <c r="L595" s="332"/>
      <c r="M595" s="290" t="s">
        <v>741</v>
      </c>
      <c r="N595" s="332"/>
      <c r="O595" s="409"/>
    </row>
    <row r="596" spans="1:15" s="108" customFormat="1" ht="32.25" customHeight="1">
      <c r="A596" s="239">
        <v>2</v>
      </c>
      <c r="B596" s="332" t="s">
        <v>745</v>
      </c>
      <c r="C596" s="381" t="s">
        <v>292</v>
      </c>
      <c r="D596" s="332">
        <v>1</v>
      </c>
      <c r="E596" s="381" t="s">
        <v>292</v>
      </c>
      <c r="F596" s="239">
        <v>1</v>
      </c>
      <c r="G596" s="381" t="s">
        <v>292</v>
      </c>
      <c r="H596" s="388">
        <v>1</v>
      </c>
      <c r="I596" s="381" t="s">
        <v>292</v>
      </c>
      <c r="J596" s="448">
        <f>SUM(G596:I596)</f>
        <v>1</v>
      </c>
      <c r="K596" s="239">
        <v>1</v>
      </c>
      <c r="L596" s="332"/>
      <c r="M596" s="290" t="s">
        <v>742</v>
      </c>
      <c r="N596" s="332"/>
      <c r="O596" s="409"/>
    </row>
    <row r="597" spans="1:15" s="108" customFormat="1" ht="46.5" customHeight="1">
      <c r="A597" s="239">
        <v>3</v>
      </c>
      <c r="B597" s="96" t="s">
        <v>746</v>
      </c>
      <c r="C597" s="381" t="s">
        <v>292</v>
      </c>
      <c r="D597" s="239">
        <v>2</v>
      </c>
      <c r="E597" s="381" t="s">
        <v>292</v>
      </c>
      <c r="F597" s="239">
        <v>2</v>
      </c>
      <c r="G597" s="381" t="s">
        <v>292</v>
      </c>
      <c r="H597" s="388">
        <v>6.5</v>
      </c>
      <c r="I597" s="381" t="s">
        <v>292</v>
      </c>
      <c r="J597" s="448">
        <f>SUM(G597:I597)</f>
        <v>6.5</v>
      </c>
      <c r="K597" s="239">
        <v>2</v>
      </c>
      <c r="L597" s="451" t="s">
        <v>724</v>
      </c>
      <c r="M597" s="290" t="s">
        <v>743</v>
      </c>
      <c r="N597" s="332"/>
      <c r="O597" s="409"/>
    </row>
    <row r="598" spans="1:12" s="108" customFormat="1" ht="17.25" customHeight="1">
      <c r="A598" s="977" t="s">
        <v>139</v>
      </c>
      <c r="B598" s="977"/>
      <c r="C598" s="391" t="s">
        <v>292</v>
      </c>
      <c r="D598" s="398">
        <f>SUM(D595:D597)</f>
        <v>4</v>
      </c>
      <c r="E598" s="117" t="s">
        <v>292</v>
      </c>
      <c r="F598" s="398">
        <f>SUM(F595:F597)</f>
        <v>4</v>
      </c>
      <c r="G598" s="117" t="s">
        <v>292</v>
      </c>
      <c r="H598" s="393">
        <f>SUM(H595:H597)</f>
        <v>14.3</v>
      </c>
      <c r="I598" s="117" t="s">
        <v>292</v>
      </c>
      <c r="J598" s="485">
        <f>SUM(J595:J597)</f>
        <v>14.3</v>
      </c>
      <c r="K598" s="443">
        <f>SUM(K595:K597)</f>
        <v>4</v>
      </c>
      <c r="L598" s="60"/>
    </row>
    <row r="599" spans="1:11" s="108" customFormat="1" ht="6.75" customHeight="1">
      <c r="A599" s="134"/>
      <c r="B599" s="60"/>
      <c r="C599" s="60"/>
      <c r="D599" s="60"/>
      <c r="E599" s="60"/>
      <c r="F599" s="60"/>
      <c r="G599" s="60"/>
      <c r="H599" s="60"/>
      <c r="I599" s="60"/>
      <c r="J599" s="60"/>
      <c r="K599" s="287"/>
    </row>
    <row r="600" spans="1:11" s="108" customFormat="1" ht="21.75" customHeight="1">
      <c r="A600" s="1013" t="s">
        <v>171</v>
      </c>
      <c r="B600" s="1005"/>
      <c r="C600" s="1005"/>
      <c r="D600" s="1005"/>
      <c r="E600" s="1005"/>
      <c r="F600" s="1005"/>
      <c r="G600" s="1005"/>
      <c r="H600" s="1005"/>
      <c r="I600" s="1005"/>
      <c r="J600" s="1005"/>
      <c r="K600" s="287"/>
    </row>
    <row r="601" spans="1:11" s="108" customFormat="1" ht="8.25" customHeight="1">
      <c r="A601" s="135"/>
      <c r="B601" s="61"/>
      <c r="C601" s="61"/>
      <c r="D601" s="61"/>
      <c r="E601" s="61"/>
      <c r="F601" s="61"/>
      <c r="G601" s="61"/>
      <c r="H601" s="61"/>
      <c r="I601" s="61"/>
      <c r="J601" s="61"/>
      <c r="K601" s="288"/>
    </row>
    <row r="602" spans="1:11" s="108" customFormat="1" ht="7.5" customHeight="1">
      <c r="A602" s="134"/>
      <c r="B602" s="60"/>
      <c r="C602" s="60"/>
      <c r="D602" s="60"/>
      <c r="E602" s="60"/>
      <c r="F602" s="60"/>
      <c r="G602" s="60"/>
      <c r="H602" s="60"/>
      <c r="I602" s="60"/>
      <c r="J602" s="60"/>
      <c r="K602" s="287"/>
    </row>
    <row r="603" spans="1:11" s="108" customFormat="1" ht="16.5" customHeight="1">
      <c r="A603" s="1002" t="s">
        <v>244</v>
      </c>
      <c r="B603" s="1001"/>
      <c r="C603" s="1001"/>
      <c r="D603" s="1001"/>
      <c r="E603" s="1001"/>
      <c r="F603" s="1001"/>
      <c r="G603" s="1001"/>
      <c r="H603" s="1001"/>
      <c r="I603" s="1001"/>
      <c r="J603" s="1001"/>
      <c r="K603" s="287"/>
    </row>
    <row r="604" spans="1:11" s="108" customFormat="1" ht="7.5" customHeight="1">
      <c r="A604" s="134"/>
      <c r="B604" s="60"/>
      <c r="C604" s="60"/>
      <c r="D604" s="60"/>
      <c r="E604" s="60"/>
      <c r="F604" s="60"/>
      <c r="G604" s="60"/>
      <c r="H604" s="60"/>
      <c r="I604" s="60"/>
      <c r="J604" s="60"/>
      <c r="K604" s="287"/>
    </row>
    <row r="605" spans="1:15" s="108" customFormat="1" ht="29.25">
      <c r="A605" s="239">
        <v>1</v>
      </c>
      <c r="B605" s="332" t="s">
        <v>518</v>
      </c>
      <c r="C605" s="239" t="s">
        <v>292</v>
      </c>
      <c r="D605" s="239" t="s">
        <v>292</v>
      </c>
      <c r="E605" s="239" t="s">
        <v>292</v>
      </c>
      <c r="F605" s="239">
        <v>1</v>
      </c>
      <c r="G605" s="239" t="s">
        <v>292</v>
      </c>
      <c r="H605" s="388">
        <v>122</v>
      </c>
      <c r="I605" s="239" t="s">
        <v>292</v>
      </c>
      <c r="J605" s="448">
        <f>SUM(G605:I605)</f>
        <v>122</v>
      </c>
      <c r="K605" s="239">
        <v>1</v>
      </c>
      <c r="L605" s="97"/>
      <c r="M605" s="257" t="s">
        <v>343</v>
      </c>
      <c r="N605" s="128"/>
      <c r="O605" s="128"/>
    </row>
    <row r="606" spans="1:13" s="108" customFormat="1" ht="18" customHeight="1">
      <c r="A606" s="977" t="s">
        <v>139</v>
      </c>
      <c r="B606" s="977"/>
      <c r="C606" s="146" t="s">
        <v>292</v>
      </c>
      <c r="D606" s="146" t="s">
        <v>292</v>
      </c>
      <c r="E606" s="117" t="s">
        <v>292</v>
      </c>
      <c r="F606" s="117">
        <f>SUM(F605)</f>
        <v>1</v>
      </c>
      <c r="G606" s="117" t="s">
        <v>292</v>
      </c>
      <c r="H606" s="116">
        <f>SUM(H605)</f>
        <v>122</v>
      </c>
      <c r="I606" s="117" t="s">
        <v>292</v>
      </c>
      <c r="J606" s="120">
        <f>SUM(J605)</f>
        <v>122</v>
      </c>
      <c r="K606" s="117">
        <f>SUM(K605)</f>
        <v>1</v>
      </c>
      <c r="L606" s="241"/>
      <c r="M606" s="241"/>
    </row>
    <row r="607" spans="1:11" s="108" customFormat="1" ht="12" customHeight="1">
      <c r="A607" s="134"/>
      <c r="B607" s="60"/>
      <c r="C607" s="60"/>
      <c r="D607" s="60"/>
      <c r="E607" s="60"/>
      <c r="F607" s="60"/>
      <c r="G607" s="60"/>
      <c r="H607" s="60"/>
      <c r="I607" s="60"/>
      <c r="J607" s="60"/>
      <c r="K607" s="287"/>
    </row>
    <row r="608" spans="1:11" s="108" customFormat="1" ht="15" customHeight="1">
      <c r="A608" s="134"/>
      <c r="B608" s="976" t="s">
        <v>241</v>
      </c>
      <c r="C608" s="976"/>
      <c r="D608" s="975"/>
      <c r="E608" s="975"/>
      <c r="F608" s="975"/>
      <c r="G608" s="975"/>
      <c r="H608" s="975"/>
      <c r="I608" s="975"/>
      <c r="J608" s="975"/>
      <c r="K608" s="287"/>
    </row>
    <row r="609" spans="1:11" s="108" customFormat="1" ht="12" customHeight="1">
      <c r="A609" s="135"/>
      <c r="B609" s="61"/>
      <c r="C609" s="61"/>
      <c r="D609" s="61"/>
      <c r="E609" s="61"/>
      <c r="F609" s="61"/>
      <c r="G609" s="61"/>
      <c r="H609" s="61"/>
      <c r="I609" s="61"/>
      <c r="J609" s="61"/>
      <c r="K609" s="288"/>
    </row>
    <row r="610" spans="1:15" s="159" customFormat="1" ht="44.25" customHeight="1">
      <c r="A610" s="239">
        <v>1</v>
      </c>
      <c r="B610" s="463" t="s">
        <v>774</v>
      </c>
      <c r="C610" s="381" t="s">
        <v>292</v>
      </c>
      <c r="D610" s="332">
        <v>1</v>
      </c>
      <c r="E610" s="381" t="s">
        <v>292</v>
      </c>
      <c r="F610" s="239">
        <v>1</v>
      </c>
      <c r="G610" s="381" t="s">
        <v>292</v>
      </c>
      <c r="H610" s="239">
        <v>105.89</v>
      </c>
      <c r="I610" s="332" t="s">
        <v>292</v>
      </c>
      <c r="J610" s="239">
        <v>105.89</v>
      </c>
      <c r="K610" s="239">
        <v>1</v>
      </c>
      <c r="L610" s="290"/>
      <c r="M610" s="290" t="s">
        <v>776</v>
      </c>
      <c r="N610" s="290"/>
      <c r="O610" s="409"/>
    </row>
    <row r="611" spans="1:15" s="159" customFormat="1" ht="31.5" customHeight="1">
      <c r="A611" s="239">
        <v>2</v>
      </c>
      <c r="B611" s="332" t="s">
        <v>775</v>
      </c>
      <c r="C611" s="381" t="s">
        <v>292</v>
      </c>
      <c r="D611" s="381">
        <v>1</v>
      </c>
      <c r="E611" s="381" t="s">
        <v>292</v>
      </c>
      <c r="F611" s="381">
        <v>1</v>
      </c>
      <c r="G611" s="381" t="s">
        <v>292</v>
      </c>
      <c r="H611" s="464">
        <v>65.6</v>
      </c>
      <c r="I611" s="381" t="s">
        <v>292</v>
      </c>
      <c r="J611" s="448">
        <v>65.6</v>
      </c>
      <c r="K611" s="239">
        <v>1</v>
      </c>
      <c r="L611" s="290"/>
      <c r="M611" s="290" t="s">
        <v>777</v>
      </c>
      <c r="N611" s="290"/>
      <c r="O611" s="409"/>
    </row>
    <row r="612" spans="1:12" s="108" customFormat="1" ht="20.25" customHeight="1">
      <c r="A612" s="977" t="s">
        <v>139</v>
      </c>
      <c r="B612" s="977"/>
      <c r="C612" s="419" t="s">
        <v>292</v>
      </c>
      <c r="D612" s="117">
        <f aca="true" t="shared" si="25" ref="D612:K612">SUM(D610:D611)</f>
        <v>2</v>
      </c>
      <c r="E612" s="117" t="s">
        <v>292</v>
      </c>
      <c r="F612" s="117">
        <f t="shared" si="25"/>
        <v>2</v>
      </c>
      <c r="G612" s="117" t="s">
        <v>292</v>
      </c>
      <c r="H612" s="116">
        <f t="shared" si="25"/>
        <v>171.49</v>
      </c>
      <c r="I612" s="117" t="s">
        <v>292</v>
      </c>
      <c r="J612" s="116">
        <f t="shared" si="25"/>
        <v>171.49</v>
      </c>
      <c r="K612" s="117">
        <f t="shared" si="25"/>
        <v>2</v>
      </c>
      <c r="L612" s="60"/>
    </row>
    <row r="613" spans="1:11" s="108" customFormat="1" ht="12" customHeight="1">
      <c r="A613" s="193"/>
      <c r="B613" s="194"/>
      <c r="C613" s="194"/>
      <c r="D613" s="194"/>
      <c r="E613" s="194"/>
      <c r="F613" s="194"/>
      <c r="G613" s="194"/>
      <c r="H613" s="194"/>
      <c r="I613" s="194"/>
      <c r="J613" s="194"/>
      <c r="K613" s="195"/>
    </row>
    <row r="614" spans="1:11" s="108" customFormat="1" ht="21" customHeight="1">
      <c r="A614" s="190"/>
      <c r="B614" s="974" t="s">
        <v>245</v>
      </c>
      <c r="C614" s="974"/>
      <c r="D614" s="975"/>
      <c r="E614" s="975"/>
      <c r="F614" s="975"/>
      <c r="G614" s="975"/>
      <c r="H614" s="975"/>
      <c r="I614" s="975"/>
      <c r="J614" s="975"/>
      <c r="K614" s="287"/>
    </row>
    <row r="615" spans="1:11" s="108" customFormat="1" ht="6.75" customHeight="1">
      <c r="A615" s="135"/>
      <c r="B615" s="61"/>
      <c r="C615" s="61"/>
      <c r="D615" s="61"/>
      <c r="E615" s="61"/>
      <c r="F615" s="61"/>
      <c r="G615" s="61"/>
      <c r="H615" s="61"/>
      <c r="I615" s="61"/>
      <c r="J615" s="61"/>
      <c r="K615" s="288"/>
    </row>
    <row r="616" spans="1:11" s="108" customFormat="1" ht="0.75" customHeight="1">
      <c r="A616" s="134"/>
      <c r="B616" s="60"/>
      <c r="C616" s="60"/>
      <c r="D616" s="60"/>
      <c r="E616" s="60"/>
      <c r="F616" s="60"/>
      <c r="G616" s="60"/>
      <c r="H616" s="60"/>
      <c r="I616" s="60"/>
      <c r="J616" s="60"/>
      <c r="K616" s="287"/>
    </row>
    <row r="617" spans="1:11" s="108" customFormat="1" ht="21" customHeight="1">
      <c r="A617" s="134"/>
      <c r="B617" s="976" t="s">
        <v>246</v>
      </c>
      <c r="C617" s="976"/>
      <c r="D617" s="975"/>
      <c r="E617" s="975"/>
      <c r="F617" s="975"/>
      <c r="G617" s="975"/>
      <c r="H617" s="975"/>
      <c r="I617" s="975"/>
      <c r="J617" s="975"/>
      <c r="K617" s="287"/>
    </row>
    <row r="618" spans="1:11" s="108" customFormat="1" ht="7.5" customHeight="1">
      <c r="A618" s="135"/>
      <c r="B618" s="61"/>
      <c r="C618" s="61"/>
      <c r="D618" s="61"/>
      <c r="E618" s="61"/>
      <c r="F618" s="61"/>
      <c r="G618" s="61"/>
      <c r="H618" s="61"/>
      <c r="I618" s="61"/>
      <c r="J618" s="61"/>
      <c r="K618" s="287"/>
    </row>
    <row r="619" spans="1:15" s="108" customFormat="1" ht="153.75" customHeight="1">
      <c r="A619" s="111">
        <v>1</v>
      </c>
      <c r="B619" s="414" t="s">
        <v>418</v>
      </c>
      <c r="C619" s="236" t="s">
        <v>292</v>
      </c>
      <c r="D619" s="334">
        <v>10</v>
      </c>
      <c r="E619" s="334">
        <v>677</v>
      </c>
      <c r="F619" s="334">
        <v>1</v>
      </c>
      <c r="G619" s="334">
        <v>133.73</v>
      </c>
      <c r="H619" s="386">
        <v>47.0768</v>
      </c>
      <c r="I619" s="335" t="s">
        <v>292</v>
      </c>
      <c r="J619" s="386">
        <v>180.8068</v>
      </c>
      <c r="K619" s="239">
        <v>10</v>
      </c>
      <c r="L619" s="239"/>
      <c r="M619" s="290" t="s">
        <v>519</v>
      </c>
      <c r="N619" s="404"/>
      <c r="O619" s="404"/>
    </row>
    <row r="620" spans="1:15" s="108" customFormat="1" ht="31.5" customHeight="1">
      <c r="A620" s="111">
        <v>2</v>
      </c>
      <c r="B620" s="332" t="s">
        <v>419</v>
      </c>
      <c r="C620" s="236" t="s">
        <v>292</v>
      </c>
      <c r="D620" s="335">
        <v>2</v>
      </c>
      <c r="E620" s="335">
        <v>61</v>
      </c>
      <c r="F620" s="335" t="s">
        <v>292</v>
      </c>
      <c r="G620" s="335">
        <v>24.56</v>
      </c>
      <c r="H620" s="335" t="s">
        <v>292</v>
      </c>
      <c r="I620" s="335" t="s">
        <v>292</v>
      </c>
      <c r="J620" s="335">
        <v>24.56</v>
      </c>
      <c r="K620" s="239">
        <v>2</v>
      </c>
      <c r="L620" s="239"/>
      <c r="M620" s="332" t="s">
        <v>420</v>
      </c>
      <c r="N620" s="638"/>
      <c r="O620" s="638"/>
    </row>
    <row r="621" spans="1:15" s="108" customFormat="1" ht="18" customHeight="1">
      <c r="A621" s="639"/>
      <c r="B621" s="640" t="s">
        <v>102</v>
      </c>
      <c r="C621" s="641" t="s">
        <v>292</v>
      </c>
      <c r="D621" s="642">
        <f>D619+D620</f>
        <v>12</v>
      </c>
      <c r="E621" s="642">
        <f>E619+E620</f>
        <v>738</v>
      </c>
      <c r="F621" s="642">
        <f>F619</f>
        <v>1</v>
      </c>
      <c r="G621" s="642">
        <f>G620+G619</f>
        <v>158.29</v>
      </c>
      <c r="H621" s="642">
        <f>H619</f>
        <v>47.0768</v>
      </c>
      <c r="I621" s="643" t="s">
        <v>292</v>
      </c>
      <c r="J621" s="644">
        <f>J620+J619</f>
        <v>205.3668</v>
      </c>
      <c r="K621" s="642">
        <f>K620+K619</f>
        <v>12</v>
      </c>
      <c r="L621" s="645"/>
      <c r="M621" s="646"/>
      <c r="N621" s="646"/>
      <c r="O621" s="647"/>
    </row>
    <row r="622" spans="1:11" s="108" customFormat="1" ht="12" customHeight="1">
      <c r="A622" s="168"/>
      <c r="B622" s="169"/>
      <c r="C622" s="169"/>
      <c r="D622" s="170"/>
      <c r="E622" s="170"/>
      <c r="F622" s="170"/>
      <c r="G622" s="187"/>
      <c r="H622" s="187"/>
      <c r="I622" s="187"/>
      <c r="J622" s="282"/>
      <c r="K622" s="286"/>
    </row>
    <row r="623" spans="1:11" s="108" customFormat="1" ht="16.5" customHeight="1">
      <c r="A623" s="134"/>
      <c r="B623" s="976" t="s">
        <v>247</v>
      </c>
      <c r="C623" s="976"/>
      <c r="D623" s="975"/>
      <c r="E623" s="975"/>
      <c r="F623" s="975"/>
      <c r="G623" s="975"/>
      <c r="H623" s="975"/>
      <c r="I623" s="975"/>
      <c r="J623" s="975"/>
      <c r="K623" s="287"/>
    </row>
    <row r="624" spans="1:11" s="108" customFormat="1" ht="12" customHeight="1">
      <c r="A624" s="135"/>
      <c r="B624" s="61"/>
      <c r="C624" s="61"/>
      <c r="D624" s="61"/>
      <c r="E624" s="61"/>
      <c r="F624" s="61"/>
      <c r="G624" s="61"/>
      <c r="H624" s="61"/>
      <c r="I624" s="61"/>
      <c r="J624" s="61"/>
      <c r="K624" s="288"/>
    </row>
    <row r="625" spans="1:15" s="141" customFormat="1" ht="51" customHeight="1">
      <c r="A625" s="343">
        <v>1</v>
      </c>
      <c r="B625" s="236" t="s">
        <v>427</v>
      </c>
      <c r="C625" s="333" t="s">
        <v>292</v>
      </c>
      <c r="D625" s="344">
        <v>3</v>
      </c>
      <c r="E625" s="344">
        <v>6</v>
      </c>
      <c r="F625" s="344">
        <v>1</v>
      </c>
      <c r="G625" s="236">
        <v>1.8428</v>
      </c>
      <c r="H625" s="236">
        <v>5</v>
      </c>
      <c r="I625" s="236" t="s">
        <v>292</v>
      </c>
      <c r="J625" s="236">
        <v>6.8428</v>
      </c>
      <c r="K625" s="344">
        <v>3</v>
      </c>
      <c r="L625" s="344"/>
      <c r="M625" s="648" t="s">
        <v>421</v>
      </c>
      <c r="N625" s="504"/>
      <c r="O625" s="504" t="s">
        <v>422</v>
      </c>
    </row>
    <row r="626" spans="1:15" s="108" customFormat="1" ht="77.25" customHeight="1">
      <c r="A626" s="649">
        <v>2</v>
      </c>
      <c r="B626" s="372" t="s">
        <v>428</v>
      </c>
      <c r="C626" s="333" t="s">
        <v>292</v>
      </c>
      <c r="D626" s="308">
        <v>4</v>
      </c>
      <c r="E626" s="308">
        <v>16</v>
      </c>
      <c r="F626" s="308" t="s">
        <v>292</v>
      </c>
      <c r="G626" s="372">
        <v>14.8</v>
      </c>
      <c r="H626" s="372" t="s">
        <v>292</v>
      </c>
      <c r="I626" s="372" t="s">
        <v>292</v>
      </c>
      <c r="J626" s="372">
        <v>14.8</v>
      </c>
      <c r="K626" s="344">
        <v>4</v>
      </c>
      <c r="L626" s="344"/>
      <c r="M626" s="650" t="s">
        <v>423</v>
      </c>
      <c r="N626" s="383"/>
      <c r="O626" s="650" t="s">
        <v>424</v>
      </c>
    </row>
    <row r="627" spans="1:15" s="108" customFormat="1" ht="242.25" customHeight="1">
      <c r="A627" s="649">
        <v>3</v>
      </c>
      <c r="B627" s="333" t="s">
        <v>429</v>
      </c>
      <c r="C627" s="333" t="s">
        <v>292</v>
      </c>
      <c r="D627" s="651">
        <v>37</v>
      </c>
      <c r="E627" s="651">
        <v>376</v>
      </c>
      <c r="F627" s="333" t="s">
        <v>292</v>
      </c>
      <c r="G627" s="333">
        <v>114.11</v>
      </c>
      <c r="H627" s="333" t="s">
        <v>292</v>
      </c>
      <c r="I627" s="333" t="s">
        <v>292</v>
      </c>
      <c r="J627" s="333">
        <v>114.11</v>
      </c>
      <c r="K627" s="651">
        <v>37</v>
      </c>
      <c r="L627" s="344"/>
      <c r="M627" s="504" t="s">
        <v>425</v>
      </c>
      <c r="N627" s="333"/>
      <c r="O627" s="504" t="s">
        <v>426</v>
      </c>
    </row>
    <row r="628" spans="1:15" s="108" customFormat="1" ht="409.5" customHeight="1">
      <c r="A628" s="649">
        <v>4</v>
      </c>
      <c r="B628" s="383" t="s">
        <v>430</v>
      </c>
      <c r="C628" s="383" t="s">
        <v>292</v>
      </c>
      <c r="D628" s="381">
        <v>83</v>
      </c>
      <c r="E628" s="381">
        <v>689</v>
      </c>
      <c r="F628" s="333" t="s">
        <v>292</v>
      </c>
      <c r="G628" s="383">
        <v>173.08</v>
      </c>
      <c r="H628" s="333" t="s">
        <v>292</v>
      </c>
      <c r="I628" s="333" t="s">
        <v>292</v>
      </c>
      <c r="J628" s="383">
        <v>173.08</v>
      </c>
      <c r="K628" s="381">
        <v>83</v>
      </c>
      <c r="L628" s="344"/>
      <c r="M628" s="652" t="s">
        <v>432</v>
      </c>
      <c r="N628" s="652" t="s">
        <v>433</v>
      </c>
      <c r="O628" s="653" t="s">
        <v>434</v>
      </c>
    </row>
    <row r="629" spans="1:15" s="108" customFormat="1" ht="26.25" customHeight="1">
      <c r="A629" s="984" t="s">
        <v>431</v>
      </c>
      <c r="B629" s="984"/>
      <c r="C629" s="984"/>
      <c r="D629" s="654">
        <f>SUM(D625:D628)</f>
        <v>127</v>
      </c>
      <c r="E629" s="654">
        <f aca="true" t="shared" si="26" ref="E629:K629">SUM(E625:E628)</f>
        <v>1087</v>
      </c>
      <c r="F629" s="654">
        <f t="shared" si="26"/>
        <v>1</v>
      </c>
      <c r="G629" s="606">
        <f t="shared" si="26"/>
        <v>303.8328</v>
      </c>
      <c r="H629" s="654">
        <f t="shared" si="26"/>
        <v>5</v>
      </c>
      <c r="I629" s="655" t="s">
        <v>292</v>
      </c>
      <c r="J629" s="606">
        <f t="shared" si="26"/>
        <v>308.8328</v>
      </c>
      <c r="K629" s="654">
        <f t="shared" si="26"/>
        <v>127</v>
      </c>
      <c r="L629" s="656"/>
      <c r="M629" s="657" t="s">
        <v>5</v>
      </c>
      <c r="N629" s="657"/>
      <c r="O629" s="657"/>
    </row>
    <row r="630" spans="1:11" s="108" customFormat="1" ht="12" customHeight="1">
      <c r="A630" s="134"/>
      <c r="B630" s="60"/>
      <c r="C630" s="60"/>
      <c r="D630" s="60"/>
      <c r="E630" s="60"/>
      <c r="F630" s="60"/>
      <c r="G630" s="60"/>
      <c r="H630" s="60"/>
      <c r="I630" s="60"/>
      <c r="J630" s="60"/>
      <c r="K630" s="287"/>
    </row>
    <row r="631" spans="1:11" s="108" customFormat="1" ht="16.5" customHeight="1">
      <c r="A631" s="134"/>
      <c r="B631" s="976" t="s">
        <v>248</v>
      </c>
      <c r="C631" s="976"/>
      <c r="D631" s="975"/>
      <c r="E631" s="975"/>
      <c r="F631" s="975"/>
      <c r="G631" s="975"/>
      <c r="H631" s="975"/>
      <c r="I631" s="975"/>
      <c r="J631" s="975"/>
      <c r="K631" s="287"/>
    </row>
    <row r="632" spans="1:11" s="108" customFormat="1" ht="12" customHeight="1">
      <c r="A632" s="134"/>
      <c r="B632" s="60"/>
      <c r="C632" s="60"/>
      <c r="D632" s="60"/>
      <c r="E632" s="60"/>
      <c r="F632" s="60"/>
      <c r="G632" s="60"/>
      <c r="H632" s="60"/>
      <c r="I632" s="60"/>
      <c r="J632" s="60"/>
      <c r="K632" s="287"/>
    </row>
    <row r="633" spans="1:15" s="108" customFormat="1" ht="120.75" customHeight="1">
      <c r="A633" s="343">
        <v>1</v>
      </c>
      <c r="B633" s="332" t="s">
        <v>521</v>
      </c>
      <c r="C633" s="364" t="s">
        <v>292</v>
      </c>
      <c r="D633" s="332">
        <v>12</v>
      </c>
      <c r="E633" s="332">
        <v>127</v>
      </c>
      <c r="F633" s="332" t="s">
        <v>292</v>
      </c>
      <c r="G633" s="332">
        <v>16.89</v>
      </c>
      <c r="H633" s="332" t="s">
        <v>292</v>
      </c>
      <c r="I633" s="332" t="s">
        <v>292</v>
      </c>
      <c r="J633" s="332">
        <v>16.89</v>
      </c>
      <c r="K633" s="332">
        <v>12</v>
      </c>
      <c r="L633" s="290"/>
      <c r="M633" s="290" t="s">
        <v>522</v>
      </c>
      <c r="N633" s="255"/>
      <c r="O633" s="257" t="s">
        <v>520</v>
      </c>
    </row>
    <row r="634" spans="1:15" s="108" customFormat="1" ht="244.5" customHeight="1">
      <c r="A634" s="658">
        <v>2</v>
      </c>
      <c r="B634" s="364" t="s">
        <v>524</v>
      </c>
      <c r="C634" s="364" t="s">
        <v>292</v>
      </c>
      <c r="D634" s="364">
        <v>48</v>
      </c>
      <c r="E634" s="364">
        <v>519</v>
      </c>
      <c r="F634" s="364" t="s">
        <v>292</v>
      </c>
      <c r="G634" s="364">
        <v>84.717</v>
      </c>
      <c r="H634" s="364" t="s">
        <v>292</v>
      </c>
      <c r="I634" s="364" t="s">
        <v>292</v>
      </c>
      <c r="J634" s="364">
        <v>84.717</v>
      </c>
      <c r="K634" s="332">
        <v>48</v>
      </c>
      <c r="L634" s="545"/>
      <c r="M634" s="290" t="s">
        <v>523</v>
      </c>
      <c r="N634" s="290" t="s">
        <v>525</v>
      </c>
      <c r="O634" s="290" t="s">
        <v>311</v>
      </c>
    </row>
    <row r="635" spans="1:11" s="108" customFormat="1" ht="23.25" customHeight="1">
      <c r="A635" s="1029" t="s">
        <v>139</v>
      </c>
      <c r="B635" s="1030"/>
      <c r="C635" s="244" t="s">
        <v>292</v>
      </c>
      <c r="D635" s="196">
        <f>SUM(D633:D634)</f>
        <v>60</v>
      </c>
      <c r="E635" s="196">
        <f>SUM(E633:E634)</f>
        <v>646</v>
      </c>
      <c r="F635" s="113" t="s">
        <v>292</v>
      </c>
      <c r="G635" s="197">
        <f>SUM(G633:G634)</f>
        <v>101.607</v>
      </c>
      <c r="H635" s="113" t="s">
        <v>292</v>
      </c>
      <c r="I635" s="113" t="s">
        <v>292</v>
      </c>
      <c r="J635" s="198">
        <f>SUM(J633:J634)</f>
        <v>101.607</v>
      </c>
      <c r="K635" s="117">
        <f>SUM(K633:K634)</f>
        <v>60</v>
      </c>
    </row>
    <row r="636" spans="1:11" s="108" customFormat="1" ht="12" customHeight="1">
      <c r="A636" s="130"/>
      <c r="B636" s="282"/>
      <c r="C636" s="282"/>
      <c r="D636" s="282"/>
      <c r="E636" s="282"/>
      <c r="F636" s="282"/>
      <c r="G636" s="282"/>
      <c r="H636" s="282"/>
      <c r="I636" s="282"/>
      <c r="J636" s="282"/>
      <c r="K636" s="287"/>
    </row>
    <row r="637" spans="1:11" s="108" customFormat="1" ht="16.5" customHeight="1">
      <c r="A637" s="134"/>
      <c r="B637" s="976" t="s">
        <v>249</v>
      </c>
      <c r="C637" s="976"/>
      <c r="D637" s="975"/>
      <c r="E637" s="975"/>
      <c r="F637" s="975"/>
      <c r="G637" s="975"/>
      <c r="H637" s="975"/>
      <c r="I637" s="975"/>
      <c r="J637" s="975"/>
      <c r="K637" s="287"/>
    </row>
    <row r="638" spans="1:11" s="108" customFormat="1" ht="12" customHeight="1">
      <c r="A638" s="135"/>
      <c r="B638" s="61"/>
      <c r="C638" s="61"/>
      <c r="D638" s="61"/>
      <c r="E638" s="61"/>
      <c r="F638" s="61"/>
      <c r="G638" s="61"/>
      <c r="H638" s="61"/>
      <c r="I638" s="61"/>
      <c r="J638" s="61"/>
      <c r="K638" s="287"/>
    </row>
    <row r="639" spans="1:15" s="108" customFormat="1" ht="33" customHeight="1">
      <c r="A639" s="332">
        <v>1</v>
      </c>
      <c r="B639" s="299" t="s">
        <v>554</v>
      </c>
      <c r="C639" s="332" t="s">
        <v>292</v>
      </c>
      <c r="D639" s="332">
        <v>4</v>
      </c>
      <c r="E639" s="332">
        <v>4</v>
      </c>
      <c r="F639" s="332" t="s">
        <v>292</v>
      </c>
      <c r="G639" s="332">
        <v>0.84</v>
      </c>
      <c r="H639" s="332" t="s">
        <v>292</v>
      </c>
      <c r="I639" s="332" t="s">
        <v>292</v>
      </c>
      <c r="J639" s="332">
        <v>0.84</v>
      </c>
      <c r="K639" s="332">
        <v>2</v>
      </c>
      <c r="L639" s="290"/>
      <c r="M639" s="290" t="s">
        <v>550</v>
      </c>
      <c r="N639" s="659"/>
      <c r="O639" s="659"/>
    </row>
    <row r="640" spans="1:15" s="108" customFormat="1" ht="30.75" customHeight="1">
      <c r="A640" s="332">
        <v>2</v>
      </c>
      <c r="B640" s="299" t="s">
        <v>549</v>
      </c>
      <c r="C640" s="332" t="s">
        <v>292</v>
      </c>
      <c r="D640" s="332">
        <v>7</v>
      </c>
      <c r="E640" s="332">
        <v>25</v>
      </c>
      <c r="F640" s="332" t="s">
        <v>292</v>
      </c>
      <c r="G640" s="335">
        <v>2.02</v>
      </c>
      <c r="H640" s="332" t="s">
        <v>292</v>
      </c>
      <c r="I640" s="332" t="s">
        <v>292</v>
      </c>
      <c r="J640" s="335">
        <v>2.02</v>
      </c>
      <c r="K640" s="332">
        <v>1</v>
      </c>
      <c r="L640" s="290"/>
      <c r="M640" s="290" t="s">
        <v>344</v>
      </c>
      <c r="N640" s="659"/>
      <c r="O640" s="659"/>
    </row>
    <row r="641" spans="1:15" s="108" customFormat="1" ht="31.5" customHeight="1">
      <c r="A641" s="332">
        <v>3</v>
      </c>
      <c r="B641" s="407" t="s">
        <v>295</v>
      </c>
      <c r="C641" s="332" t="s">
        <v>292</v>
      </c>
      <c r="D641" s="332">
        <v>3</v>
      </c>
      <c r="E641" s="332">
        <v>18</v>
      </c>
      <c r="F641" s="332" t="s">
        <v>292</v>
      </c>
      <c r="G641" s="332">
        <v>0.64</v>
      </c>
      <c r="H641" s="332" t="s">
        <v>292</v>
      </c>
      <c r="I641" s="332" t="s">
        <v>292</v>
      </c>
      <c r="J641" s="332">
        <v>0.64</v>
      </c>
      <c r="K641" s="332">
        <v>2</v>
      </c>
      <c r="L641" s="290"/>
      <c r="M641" s="290" t="s">
        <v>551</v>
      </c>
      <c r="N641" s="659"/>
      <c r="O641" s="659"/>
    </row>
    <row r="642" spans="1:15" s="108" customFormat="1" ht="48.75" customHeight="1">
      <c r="A642" s="332">
        <v>4</v>
      </c>
      <c r="B642" s="299" t="s">
        <v>553</v>
      </c>
      <c r="C642" s="332" t="s">
        <v>292</v>
      </c>
      <c r="D642" s="332">
        <v>3</v>
      </c>
      <c r="E642" s="332">
        <v>13</v>
      </c>
      <c r="F642" s="332" t="s">
        <v>292</v>
      </c>
      <c r="G642" s="332">
        <v>2.027</v>
      </c>
      <c r="H642" s="332" t="s">
        <v>292</v>
      </c>
      <c r="I642" s="332" t="s">
        <v>292</v>
      </c>
      <c r="J642" s="332">
        <v>2.027</v>
      </c>
      <c r="K642" s="332">
        <v>2</v>
      </c>
      <c r="L642" s="290"/>
      <c r="M642" s="290" t="s">
        <v>552</v>
      </c>
      <c r="N642" s="659"/>
      <c r="O642" s="659"/>
    </row>
    <row r="643" spans="1:12" s="108" customFormat="1" ht="24" customHeight="1">
      <c r="A643" s="977" t="s">
        <v>139</v>
      </c>
      <c r="B643" s="977"/>
      <c r="C643" s="407" t="s">
        <v>292</v>
      </c>
      <c r="D643" s="113">
        <v>17</v>
      </c>
      <c r="E643" s="113">
        <v>60</v>
      </c>
      <c r="F643" s="113" t="s">
        <v>292</v>
      </c>
      <c r="G643" s="113">
        <v>5.527</v>
      </c>
      <c r="H643" s="113" t="s">
        <v>292</v>
      </c>
      <c r="I643" s="113" t="s">
        <v>292</v>
      </c>
      <c r="J643" s="113">
        <v>5.527</v>
      </c>
      <c r="K643" s="113">
        <v>7</v>
      </c>
      <c r="L643" s="148"/>
    </row>
    <row r="644" spans="1:11" s="108" customFormat="1" ht="12" customHeight="1">
      <c r="A644" s="134"/>
      <c r="B644" s="60"/>
      <c r="C644" s="60"/>
      <c r="D644" s="60"/>
      <c r="E644" s="60"/>
      <c r="F644" s="60"/>
      <c r="G644" s="60"/>
      <c r="H644" s="60"/>
      <c r="I644" s="60"/>
      <c r="J644" s="60"/>
      <c r="K644" s="287"/>
    </row>
    <row r="645" spans="1:11" s="108" customFormat="1" ht="16.5" customHeight="1">
      <c r="A645" s="134"/>
      <c r="B645" s="976" t="s">
        <v>250</v>
      </c>
      <c r="C645" s="976"/>
      <c r="D645" s="975"/>
      <c r="E645" s="975"/>
      <c r="F645" s="975"/>
      <c r="G645" s="975"/>
      <c r="H645" s="975"/>
      <c r="I645" s="975"/>
      <c r="J645" s="975"/>
      <c r="K645" s="287"/>
    </row>
    <row r="646" spans="1:11" s="108" customFormat="1" ht="12" customHeight="1">
      <c r="A646" s="135"/>
      <c r="B646" s="61"/>
      <c r="C646" s="61"/>
      <c r="D646" s="61"/>
      <c r="E646" s="61"/>
      <c r="F646" s="61"/>
      <c r="G646" s="61"/>
      <c r="H646" s="61"/>
      <c r="I646" s="61"/>
      <c r="J646" s="61"/>
      <c r="K646" s="287"/>
    </row>
    <row r="647" spans="1:15" s="108" customFormat="1" ht="31.5" customHeight="1">
      <c r="A647" s="521">
        <v>1</v>
      </c>
      <c r="B647" s="660" t="s">
        <v>583</v>
      </c>
      <c r="C647" s="381" t="s">
        <v>292</v>
      </c>
      <c r="D647" s="521">
        <v>3</v>
      </c>
      <c r="E647" s="521">
        <v>12</v>
      </c>
      <c r="F647" s="381" t="s">
        <v>292</v>
      </c>
      <c r="G647" s="533">
        <v>0.78</v>
      </c>
      <c r="H647" s="381" t="s">
        <v>292</v>
      </c>
      <c r="I647" s="381" t="s">
        <v>292</v>
      </c>
      <c r="J647" s="471">
        <f>SUM(G647:I647)</f>
        <v>0.78</v>
      </c>
      <c r="K647" s="239">
        <v>12</v>
      </c>
      <c r="L647" s="239"/>
      <c r="M647" s="97" t="s">
        <v>345</v>
      </c>
      <c r="N647" s="97"/>
      <c r="O647" s="256"/>
    </row>
    <row r="648" spans="1:15" s="108" customFormat="1" ht="21.75" customHeight="1">
      <c r="A648" s="332">
        <v>2</v>
      </c>
      <c r="B648" s="299" t="s">
        <v>584</v>
      </c>
      <c r="C648" s="381" t="s">
        <v>292</v>
      </c>
      <c r="D648" s="332">
        <v>8</v>
      </c>
      <c r="E648" s="332">
        <v>12</v>
      </c>
      <c r="F648" s="381" t="s">
        <v>292</v>
      </c>
      <c r="G648" s="385">
        <v>1.39</v>
      </c>
      <c r="H648" s="381" t="s">
        <v>292</v>
      </c>
      <c r="I648" s="381" t="s">
        <v>292</v>
      </c>
      <c r="J648" s="448">
        <f>SUM(G648:I648)</f>
        <v>1.39</v>
      </c>
      <c r="K648" s="239">
        <v>12</v>
      </c>
      <c r="L648" s="332" t="s">
        <v>588</v>
      </c>
      <c r="M648" s="97" t="s">
        <v>346</v>
      </c>
      <c r="N648" s="97" t="s">
        <v>582</v>
      </c>
      <c r="O648" s="97"/>
    </row>
    <row r="649" spans="1:15" s="108" customFormat="1" ht="17.25" customHeight="1">
      <c r="A649" s="332">
        <v>3</v>
      </c>
      <c r="B649" s="407" t="s">
        <v>589</v>
      </c>
      <c r="C649" s="381" t="s">
        <v>292</v>
      </c>
      <c r="D649" s="332">
        <v>2</v>
      </c>
      <c r="E649" s="332">
        <v>10</v>
      </c>
      <c r="F649" s="381" t="s">
        <v>292</v>
      </c>
      <c r="G649" s="385">
        <v>0.81</v>
      </c>
      <c r="H649" s="381" t="s">
        <v>292</v>
      </c>
      <c r="I649" s="381" t="s">
        <v>292</v>
      </c>
      <c r="J649" s="448">
        <f>SUM(G649:I649)</f>
        <v>0.81</v>
      </c>
      <c r="K649" s="239">
        <v>10</v>
      </c>
      <c r="L649" s="239"/>
      <c r="M649" s="97" t="s">
        <v>347</v>
      </c>
      <c r="N649" s="97"/>
      <c r="O649" s="290"/>
    </row>
    <row r="650" spans="1:15" s="108" customFormat="1" ht="31.5" customHeight="1">
      <c r="A650" s="96">
        <v>4</v>
      </c>
      <c r="B650" s="299" t="s">
        <v>1167</v>
      </c>
      <c r="C650" s="332">
        <v>1</v>
      </c>
      <c r="D650" s="332">
        <v>1</v>
      </c>
      <c r="E650" s="332">
        <v>5</v>
      </c>
      <c r="F650" s="381" t="s">
        <v>292</v>
      </c>
      <c r="G650" s="385">
        <v>0.93</v>
      </c>
      <c r="H650" s="381" t="s">
        <v>292</v>
      </c>
      <c r="I650" s="381" t="s">
        <v>292</v>
      </c>
      <c r="J650" s="388">
        <f>SUM(G650:I650)</f>
        <v>0.93</v>
      </c>
      <c r="K650" s="239">
        <v>5</v>
      </c>
      <c r="L650" s="239"/>
      <c r="M650" s="97" t="s">
        <v>348</v>
      </c>
      <c r="N650" s="97"/>
      <c r="O650" s="290"/>
    </row>
    <row r="651" spans="1:15" s="108" customFormat="1" ht="19.5" customHeight="1">
      <c r="A651" s="97"/>
      <c r="B651" s="279" t="s">
        <v>102</v>
      </c>
      <c r="C651" s="398">
        <v>1</v>
      </c>
      <c r="D651" s="398">
        <v>14</v>
      </c>
      <c r="E651" s="398">
        <v>39</v>
      </c>
      <c r="F651" s="112" t="s">
        <v>292</v>
      </c>
      <c r="G651" s="393">
        <v>3.91</v>
      </c>
      <c r="H651" s="112" t="s">
        <v>292</v>
      </c>
      <c r="I651" s="112" t="s">
        <v>292</v>
      </c>
      <c r="J651" s="393">
        <v>3.91</v>
      </c>
      <c r="K651" s="146">
        <v>39</v>
      </c>
      <c r="L651" s="97"/>
      <c r="M651" s="97"/>
      <c r="N651" s="97"/>
      <c r="O651" s="256"/>
    </row>
    <row r="652" spans="1:11" s="108" customFormat="1" ht="12" customHeight="1">
      <c r="A652" s="130"/>
      <c r="B652" s="282"/>
      <c r="C652" s="282"/>
      <c r="D652" s="282"/>
      <c r="E652" s="282"/>
      <c r="F652" s="282"/>
      <c r="G652" s="282"/>
      <c r="H652" s="282"/>
      <c r="I652" s="282"/>
      <c r="J652" s="282"/>
      <c r="K652" s="287"/>
    </row>
    <row r="653" spans="1:11" s="108" customFormat="1" ht="0.75" customHeight="1">
      <c r="A653" s="134"/>
      <c r="B653" s="60"/>
      <c r="C653" s="60"/>
      <c r="D653" s="60"/>
      <c r="E653" s="60"/>
      <c r="F653" s="60"/>
      <c r="G653" s="60"/>
      <c r="H653" s="60"/>
      <c r="I653" s="60"/>
      <c r="J653" s="60"/>
      <c r="K653" s="287"/>
    </row>
    <row r="654" spans="1:11" s="108" customFormat="1" ht="16.5" customHeight="1">
      <c r="A654" s="134"/>
      <c r="B654" s="976" t="s">
        <v>251</v>
      </c>
      <c r="C654" s="976"/>
      <c r="D654" s="975"/>
      <c r="E654" s="975"/>
      <c r="F654" s="975"/>
      <c r="G654" s="975"/>
      <c r="H654" s="975"/>
      <c r="I654" s="975"/>
      <c r="J654" s="975"/>
      <c r="K654" s="287"/>
    </row>
    <row r="655" spans="1:11" s="108" customFormat="1" ht="8.25" customHeight="1">
      <c r="A655" s="135"/>
      <c r="B655" s="60"/>
      <c r="C655" s="60"/>
      <c r="D655" s="60"/>
      <c r="E655" s="60"/>
      <c r="F655" s="60"/>
      <c r="G655" s="60"/>
      <c r="H655" s="60"/>
      <c r="I655" s="60"/>
      <c r="J655" s="60"/>
      <c r="K655" s="287"/>
    </row>
    <row r="656" spans="1:15" s="108" customFormat="1" ht="30.75" customHeight="1">
      <c r="A656" s="457">
        <v>1</v>
      </c>
      <c r="B656" s="542" t="s">
        <v>1198</v>
      </c>
      <c r="C656" s="381" t="s">
        <v>292</v>
      </c>
      <c r="D656" s="542">
        <v>2</v>
      </c>
      <c r="E656" s="542">
        <v>5</v>
      </c>
      <c r="F656" s="542" t="s">
        <v>292</v>
      </c>
      <c r="G656" s="542">
        <v>1.25</v>
      </c>
      <c r="H656" s="542" t="s">
        <v>292</v>
      </c>
      <c r="I656" s="542" t="s">
        <v>292</v>
      </c>
      <c r="J656" s="542">
        <v>1.25</v>
      </c>
      <c r="K656" s="543">
        <v>2</v>
      </c>
      <c r="L656" s="661"/>
      <c r="M656" s="545" t="s">
        <v>1197</v>
      </c>
      <c r="N656" s="128"/>
      <c r="O656" s="128"/>
    </row>
    <row r="657" spans="1:12" s="108" customFormat="1" ht="20.25" customHeight="1">
      <c r="A657" s="987" t="s">
        <v>139</v>
      </c>
      <c r="B657" s="1012"/>
      <c r="C657" s="419" t="s">
        <v>292</v>
      </c>
      <c r="D657" s="662">
        <f>SUM(D656:D656)</f>
        <v>2</v>
      </c>
      <c r="E657" s="662">
        <f>SUM(E656:E656)</f>
        <v>5</v>
      </c>
      <c r="F657" s="137" t="s">
        <v>292</v>
      </c>
      <c r="G657" s="663">
        <f>SUM(G656:G656)</f>
        <v>1.25</v>
      </c>
      <c r="H657" s="137" t="s">
        <v>292</v>
      </c>
      <c r="I657" s="137" t="s">
        <v>292</v>
      </c>
      <c r="J657" s="664">
        <f>SUM(J656:J656)</f>
        <v>1.25</v>
      </c>
      <c r="K657" s="117">
        <f>SUM(K656:K656)</f>
        <v>2</v>
      </c>
      <c r="L657" s="60"/>
    </row>
    <row r="658" spans="1:11" s="108" customFormat="1" ht="10.5" customHeight="1">
      <c r="A658" s="168"/>
      <c r="B658" s="169"/>
      <c r="C658" s="169"/>
      <c r="D658" s="170"/>
      <c r="E658" s="170"/>
      <c r="F658" s="170"/>
      <c r="G658" s="187"/>
      <c r="H658" s="187"/>
      <c r="I658" s="187"/>
      <c r="J658" s="91"/>
      <c r="K658" s="287"/>
    </row>
    <row r="659" spans="1:11" s="108" customFormat="1" ht="16.5" customHeight="1">
      <c r="A659" s="134"/>
      <c r="B659" s="976" t="s">
        <v>253</v>
      </c>
      <c r="C659" s="976"/>
      <c r="D659" s="975"/>
      <c r="E659" s="975"/>
      <c r="F659" s="975"/>
      <c r="G659" s="975"/>
      <c r="H659" s="975"/>
      <c r="I659" s="975"/>
      <c r="J659" s="975"/>
      <c r="K659" s="287"/>
    </row>
    <row r="660" spans="1:11" s="108" customFormat="1" ht="12" customHeight="1">
      <c r="A660" s="135"/>
      <c r="B660" s="61"/>
      <c r="C660" s="61"/>
      <c r="D660" s="61"/>
      <c r="E660" s="61"/>
      <c r="F660" s="61"/>
      <c r="G660" s="61"/>
      <c r="H660" s="61"/>
      <c r="I660" s="61"/>
      <c r="J660" s="61"/>
      <c r="K660" s="288"/>
    </row>
    <row r="661" spans="1:15" s="108" customFormat="1" ht="31.5" customHeight="1">
      <c r="A661" s="111">
        <v>1</v>
      </c>
      <c r="B661" s="292" t="s">
        <v>1133</v>
      </c>
      <c r="C661" s="292" t="s">
        <v>292</v>
      </c>
      <c r="D661" s="292">
        <v>1</v>
      </c>
      <c r="E661" s="292" t="s">
        <v>292</v>
      </c>
      <c r="F661" s="292">
        <v>1</v>
      </c>
      <c r="G661" s="292" t="s">
        <v>292</v>
      </c>
      <c r="H661" s="292">
        <v>47</v>
      </c>
      <c r="I661" s="292" t="s">
        <v>292</v>
      </c>
      <c r="J661" s="292">
        <v>47</v>
      </c>
      <c r="K661" s="292">
        <v>1</v>
      </c>
      <c r="L661" s="374" t="s">
        <v>1137</v>
      </c>
      <c r="M661" s="379"/>
      <c r="N661" s="292"/>
      <c r="O661" s="292"/>
    </row>
    <row r="662" spans="1:15" s="108" customFormat="1" ht="32.25" customHeight="1">
      <c r="A662" s="107">
        <v>2</v>
      </c>
      <c r="B662" s="292" t="s">
        <v>1132</v>
      </c>
      <c r="C662" s="292" t="s">
        <v>292</v>
      </c>
      <c r="D662" s="292">
        <v>3</v>
      </c>
      <c r="E662" s="292">
        <v>118</v>
      </c>
      <c r="F662" s="292" t="s">
        <v>292</v>
      </c>
      <c r="G662" s="292">
        <v>20.75</v>
      </c>
      <c r="H662" s="292" t="s">
        <v>292</v>
      </c>
      <c r="I662" s="292" t="s">
        <v>292</v>
      </c>
      <c r="J662" s="292">
        <v>20.75</v>
      </c>
      <c r="K662" s="292">
        <v>3</v>
      </c>
      <c r="L662" s="374" t="s">
        <v>1135</v>
      </c>
      <c r="M662" s="379"/>
      <c r="N662" s="241"/>
      <c r="O662" s="292"/>
    </row>
    <row r="663" spans="1:15" s="108" customFormat="1" ht="28.5" customHeight="1">
      <c r="A663" s="107">
        <v>3</v>
      </c>
      <c r="B663" s="292" t="s">
        <v>1134</v>
      </c>
      <c r="C663" s="292" t="s">
        <v>292</v>
      </c>
      <c r="D663" s="292">
        <v>1</v>
      </c>
      <c r="E663" s="292" t="s">
        <v>292</v>
      </c>
      <c r="F663" s="292">
        <v>1</v>
      </c>
      <c r="G663" s="292" t="s">
        <v>292</v>
      </c>
      <c r="H663" s="292">
        <v>20</v>
      </c>
      <c r="I663" s="292" t="s">
        <v>292</v>
      </c>
      <c r="J663" s="292">
        <v>20</v>
      </c>
      <c r="K663" s="292">
        <v>1</v>
      </c>
      <c r="L663" s="374" t="s">
        <v>1136</v>
      </c>
      <c r="M663" s="379"/>
      <c r="N663" s="292"/>
      <c r="O663" s="292"/>
    </row>
    <row r="664" spans="1:11" s="108" customFormat="1" ht="20.25" customHeight="1">
      <c r="A664" s="977" t="s">
        <v>125</v>
      </c>
      <c r="B664" s="977"/>
      <c r="C664" s="318" t="s">
        <v>292</v>
      </c>
      <c r="D664" s="113">
        <f>SUM(D661:D663)</f>
        <v>5</v>
      </c>
      <c r="E664" s="318">
        <v>118</v>
      </c>
      <c r="F664" s="113">
        <f>SUM(F661:F663)</f>
        <v>2</v>
      </c>
      <c r="G664" s="318">
        <v>20.75</v>
      </c>
      <c r="H664" s="115">
        <f>SUM(H661:H663)</f>
        <v>67</v>
      </c>
      <c r="I664" s="114" t="s">
        <v>292</v>
      </c>
      <c r="J664" s="120">
        <f>SUM(J661:J663)</f>
        <v>87.75</v>
      </c>
      <c r="K664" s="117">
        <f>SUM(K661:K663)</f>
        <v>5</v>
      </c>
    </row>
    <row r="665" spans="1:11" s="108" customFormat="1" ht="9.75" customHeight="1">
      <c r="A665" s="168"/>
      <c r="B665" s="169"/>
      <c r="C665" s="169"/>
      <c r="D665" s="170"/>
      <c r="E665" s="170"/>
      <c r="F665" s="170"/>
      <c r="G665" s="170"/>
      <c r="H665" s="170"/>
      <c r="I665" s="170"/>
      <c r="J665" s="282"/>
      <c r="K665" s="286"/>
    </row>
    <row r="666" spans="1:11" s="108" customFormat="1" ht="16.5" customHeight="1">
      <c r="A666" s="134"/>
      <c r="B666" s="976" t="s">
        <v>235</v>
      </c>
      <c r="C666" s="976"/>
      <c r="D666" s="975"/>
      <c r="E666" s="975"/>
      <c r="F666" s="975"/>
      <c r="G666" s="975"/>
      <c r="H666" s="975"/>
      <c r="I666" s="975"/>
      <c r="J666" s="975"/>
      <c r="K666" s="287"/>
    </row>
    <row r="667" spans="1:11" s="108" customFormat="1" ht="7.5" customHeight="1">
      <c r="A667" s="165"/>
      <c r="B667" s="166"/>
      <c r="C667" s="166"/>
      <c r="D667" s="167"/>
      <c r="E667" s="167"/>
      <c r="F667" s="167"/>
      <c r="G667" s="167"/>
      <c r="H667" s="167"/>
      <c r="I667" s="167"/>
      <c r="J667" s="61"/>
      <c r="K667" s="288"/>
    </row>
    <row r="668" spans="1:15" s="108" customFormat="1" ht="33" customHeight="1">
      <c r="A668" s="488">
        <v>1</v>
      </c>
      <c r="B668" s="489" t="s">
        <v>649</v>
      </c>
      <c r="C668" s="312" t="s">
        <v>292</v>
      </c>
      <c r="D668" s="488">
        <v>1</v>
      </c>
      <c r="E668" s="488">
        <v>5</v>
      </c>
      <c r="F668" s="312" t="s">
        <v>292</v>
      </c>
      <c r="G668" s="488">
        <v>0.42</v>
      </c>
      <c r="H668" s="312" t="s">
        <v>292</v>
      </c>
      <c r="I668" s="312" t="s">
        <v>292</v>
      </c>
      <c r="J668" s="488">
        <f>SUM(G668:I668)</f>
        <v>0.42</v>
      </c>
      <c r="K668" s="489">
        <v>1</v>
      </c>
      <c r="L668" s="354"/>
      <c r="M668" s="374" t="s">
        <v>349</v>
      </c>
      <c r="N668" s="128"/>
      <c r="O668" s="128"/>
    </row>
    <row r="669" spans="1:11" s="108" customFormat="1" ht="18.75" customHeight="1">
      <c r="A669" s="987" t="s">
        <v>139</v>
      </c>
      <c r="B669" s="987"/>
      <c r="C669" s="578" t="s">
        <v>292</v>
      </c>
      <c r="D669" s="196">
        <v>1</v>
      </c>
      <c r="E669" s="196">
        <f aca="true" t="shared" si="27" ref="E669:J669">SUM(E668)</f>
        <v>5</v>
      </c>
      <c r="F669" s="114" t="s">
        <v>292</v>
      </c>
      <c r="G669" s="665">
        <f t="shared" si="27"/>
        <v>0.42</v>
      </c>
      <c r="H669" s="114" t="s">
        <v>292</v>
      </c>
      <c r="I669" s="114" t="s">
        <v>292</v>
      </c>
      <c r="J669" s="403">
        <f t="shared" si="27"/>
        <v>0.42</v>
      </c>
      <c r="K669" s="117">
        <f>SUM(K668)</f>
        <v>1</v>
      </c>
    </row>
    <row r="670" spans="1:11" s="108" customFormat="1" ht="8.25" customHeight="1">
      <c r="A670" s="168"/>
      <c r="B670" s="169"/>
      <c r="C670" s="169"/>
      <c r="D670" s="170"/>
      <c r="E670" s="170"/>
      <c r="F670" s="170"/>
      <c r="G670" s="170"/>
      <c r="H670" s="170"/>
      <c r="I670" s="170"/>
      <c r="J670" s="282"/>
      <c r="K670" s="287"/>
    </row>
    <row r="671" spans="1:11" s="108" customFormat="1" ht="16.5" customHeight="1">
      <c r="A671" s="134"/>
      <c r="B671" s="976" t="s">
        <v>254</v>
      </c>
      <c r="C671" s="976"/>
      <c r="D671" s="975"/>
      <c r="E671" s="975"/>
      <c r="F671" s="975"/>
      <c r="G671" s="975"/>
      <c r="H671" s="975"/>
      <c r="I671" s="975"/>
      <c r="J671" s="975"/>
      <c r="K671" s="287"/>
    </row>
    <row r="672" spans="1:11" s="108" customFormat="1" ht="7.5" customHeight="1">
      <c r="A672" s="134"/>
      <c r="B672" s="60"/>
      <c r="C672" s="60"/>
      <c r="D672" s="60"/>
      <c r="E672" s="60"/>
      <c r="F672" s="60"/>
      <c r="G672" s="60"/>
      <c r="H672" s="60"/>
      <c r="I672" s="60"/>
      <c r="J672" s="60"/>
      <c r="K672" s="287"/>
    </row>
    <row r="673" spans="1:15" s="108" customFormat="1" ht="45" customHeight="1">
      <c r="A673" s="96">
        <v>1</v>
      </c>
      <c r="B673" s="414" t="s">
        <v>716</v>
      </c>
      <c r="C673" s="332" t="s">
        <v>292</v>
      </c>
      <c r="D673" s="332">
        <v>4</v>
      </c>
      <c r="E673" s="332">
        <v>81</v>
      </c>
      <c r="F673" s="332" t="s">
        <v>292</v>
      </c>
      <c r="G673" s="332">
        <v>25.11</v>
      </c>
      <c r="H673" s="332" t="s">
        <v>292</v>
      </c>
      <c r="I673" s="332" t="s">
        <v>292</v>
      </c>
      <c r="J673" s="332">
        <v>25.11</v>
      </c>
      <c r="K673" s="332">
        <v>81</v>
      </c>
      <c r="L673" s="438" t="s">
        <v>698</v>
      </c>
      <c r="M673" s="439"/>
      <c r="N673" s="438" t="s">
        <v>699</v>
      </c>
      <c r="O673" s="585"/>
    </row>
    <row r="674" spans="1:15" s="108" customFormat="1" ht="45.75" customHeight="1">
      <c r="A674" s="96">
        <v>2</v>
      </c>
      <c r="B674" s="414" t="s">
        <v>704</v>
      </c>
      <c r="C674" s="332" t="s">
        <v>292</v>
      </c>
      <c r="D674" s="332">
        <v>10</v>
      </c>
      <c r="E674" s="332">
        <v>237</v>
      </c>
      <c r="F674" s="332" t="s">
        <v>292</v>
      </c>
      <c r="G674" s="332">
        <v>75.03999999999999</v>
      </c>
      <c r="H674" s="332" t="s">
        <v>292</v>
      </c>
      <c r="I674" s="332" t="s">
        <v>292</v>
      </c>
      <c r="J674" s="332">
        <v>75.03999999999999</v>
      </c>
      <c r="K674" s="332">
        <v>237</v>
      </c>
      <c r="L674" s="474" t="s">
        <v>700</v>
      </c>
      <c r="M674" s="379"/>
      <c r="N674" s="374" t="s">
        <v>701</v>
      </c>
      <c r="O674" s="379"/>
    </row>
    <row r="675" spans="1:15" s="108" customFormat="1" ht="60" customHeight="1">
      <c r="A675" s="96">
        <v>3</v>
      </c>
      <c r="B675" s="414" t="s">
        <v>705</v>
      </c>
      <c r="C675" s="332" t="s">
        <v>292</v>
      </c>
      <c r="D675" s="332">
        <v>52</v>
      </c>
      <c r="E675" s="332">
        <v>1509</v>
      </c>
      <c r="F675" s="332" t="s">
        <v>292</v>
      </c>
      <c r="G675" s="332">
        <v>328.67400000000004</v>
      </c>
      <c r="H675" s="332" t="s">
        <v>292</v>
      </c>
      <c r="I675" s="332" t="s">
        <v>292</v>
      </c>
      <c r="J675" s="332">
        <v>328.67400000000004</v>
      </c>
      <c r="K675" s="332">
        <v>1509</v>
      </c>
      <c r="L675" s="474" t="s">
        <v>702</v>
      </c>
      <c r="M675" s="379"/>
      <c r="N675" s="374" t="s">
        <v>703</v>
      </c>
      <c r="O675" s="585"/>
    </row>
    <row r="676" spans="1:12" s="108" customFormat="1" ht="17.25" customHeight="1">
      <c r="A676" s="977" t="s">
        <v>139</v>
      </c>
      <c r="B676" s="977"/>
      <c r="C676" s="414" t="s">
        <v>292</v>
      </c>
      <c r="D676" s="398">
        <f>SUM(D673:D675)</f>
        <v>66</v>
      </c>
      <c r="E676" s="398">
        <f>SUM(E673:E675)</f>
        <v>1827</v>
      </c>
      <c r="F676" s="113" t="s">
        <v>292</v>
      </c>
      <c r="G676" s="666">
        <f>SUM(G673:G675)</f>
        <v>428.824</v>
      </c>
      <c r="H676" s="113" t="s">
        <v>292</v>
      </c>
      <c r="I676" s="113" t="s">
        <v>292</v>
      </c>
      <c r="J676" s="667">
        <f>SUM(J673:J675)</f>
        <v>428.824</v>
      </c>
      <c r="K676" s="443">
        <f>SUM(K673:K675)</f>
        <v>1827</v>
      </c>
      <c r="L676" s="668"/>
    </row>
    <row r="677" spans="1:11" s="108" customFormat="1" ht="9.75" customHeight="1">
      <c r="A677" s="134"/>
      <c r="B677" s="60"/>
      <c r="C677" s="60"/>
      <c r="D677" s="60"/>
      <c r="E677" s="60"/>
      <c r="F677" s="60"/>
      <c r="G677" s="60"/>
      <c r="H677" s="60"/>
      <c r="I677" s="60"/>
      <c r="J677" s="60"/>
      <c r="K677" s="287"/>
    </row>
    <row r="678" spans="1:11" s="108" customFormat="1" ht="16.5" customHeight="1">
      <c r="A678" s="134"/>
      <c r="B678" s="976" t="s">
        <v>255</v>
      </c>
      <c r="C678" s="976"/>
      <c r="D678" s="975"/>
      <c r="E678" s="975"/>
      <c r="F678" s="975"/>
      <c r="G678" s="975"/>
      <c r="H678" s="975"/>
      <c r="I678" s="975"/>
      <c r="J678" s="975"/>
      <c r="K678" s="287"/>
    </row>
    <row r="679" spans="1:11" s="108" customFormat="1" ht="9.75" customHeight="1">
      <c r="A679" s="134"/>
      <c r="B679" s="60"/>
      <c r="C679" s="60"/>
      <c r="D679" s="60"/>
      <c r="E679" s="60"/>
      <c r="F679" s="60"/>
      <c r="G679" s="60"/>
      <c r="H679" s="60"/>
      <c r="I679" s="60"/>
      <c r="J679" s="60"/>
      <c r="K679" s="287"/>
    </row>
    <row r="680" spans="1:15" s="108" customFormat="1" ht="76.5" customHeight="1">
      <c r="A680" s="107">
        <v>1</v>
      </c>
      <c r="B680" s="292" t="s">
        <v>1217</v>
      </c>
      <c r="C680" s="381" t="s">
        <v>292</v>
      </c>
      <c r="D680" s="292">
        <v>35</v>
      </c>
      <c r="E680" s="292">
        <v>618</v>
      </c>
      <c r="F680" s="308" t="s">
        <v>292</v>
      </c>
      <c r="G680" s="310">
        <v>122.16</v>
      </c>
      <c r="H680" s="308" t="s">
        <v>292</v>
      </c>
      <c r="I680" s="308" t="s">
        <v>292</v>
      </c>
      <c r="J680" s="310">
        <v>122.16</v>
      </c>
      <c r="K680" s="312">
        <v>32</v>
      </c>
      <c r="L680" s="290"/>
      <c r="M680" s="374" t="s">
        <v>1218</v>
      </c>
      <c r="N680" s="374" t="s">
        <v>1219</v>
      </c>
      <c r="O680" s="669"/>
    </row>
    <row r="681" spans="1:15" s="108" customFormat="1" ht="122.25" customHeight="1">
      <c r="A681" s="107">
        <v>2</v>
      </c>
      <c r="B681" s="293" t="s">
        <v>128</v>
      </c>
      <c r="C681" s="381" t="s">
        <v>292</v>
      </c>
      <c r="D681" s="292">
        <v>21</v>
      </c>
      <c r="E681" s="292">
        <v>275</v>
      </c>
      <c r="F681" s="308" t="s">
        <v>292</v>
      </c>
      <c r="G681" s="313">
        <v>74.89</v>
      </c>
      <c r="H681" s="308" t="s">
        <v>292</v>
      </c>
      <c r="I681" s="308" t="s">
        <v>292</v>
      </c>
      <c r="J681" s="313">
        <v>74.89</v>
      </c>
      <c r="K681" s="312">
        <v>4</v>
      </c>
      <c r="L681" s="290"/>
      <c r="M681" s="374" t="s">
        <v>1220</v>
      </c>
      <c r="N681" s="374" t="s">
        <v>1221</v>
      </c>
      <c r="O681" s="669"/>
    </row>
    <row r="682" spans="1:12" s="108" customFormat="1" ht="19.5" customHeight="1">
      <c r="A682" s="991" t="s">
        <v>139</v>
      </c>
      <c r="B682" s="992"/>
      <c r="C682" s="114" t="s">
        <v>292</v>
      </c>
      <c r="D682" s="211">
        <f>SUM(D680:D681)</f>
        <v>56</v>
      </c>
      <c r="E682" s="211">
        <f>SUM(E680:E681)</f>
        <v>893</v>
      </c>
      <c r="F682" s="113" t="s">
        <v>292</v>
      </c>
      <c r="G682" s="212">
        <f>SUM(G680:G681)</f>
        <v>197.05</v>
      </c>
      <c r="H682" s="113" t="s">
        <v>292</v>
      </c>
      <c r="I682" s="114" t="s">
        <v>292</v>
      </c>
      <c r="J682" s="120">
        <f>SUM(J680:J681)</f>
        <v>197.05</v>
      </c>
      <c r="K682" s="117">
        <f>SUM(K680:K681)</f>
        <v>36</v>
      </c>
      <c r="L682" s="148"/>
    </row>
    <row r="683" spans="1:11" s="108" customFormat="1" ht="9.75" customHeight="1">
      <c r="A683" s="130"/>
      <c r="B683" s="282"/>
      <c r="C683" s="282"/>
      <c r="D683" s="282"/>
      <c r="E683" s="282"/>
      <c r="F683" s="282"/>
      <c r="G683" s="282"/>
      <c r="H683" s="282"/>
      <c r="I683" s="282"/>
      <c r="J683" s="282"/>
      <c r="K683" s="287"/>
    </row>
    <row r="684" spans="1:11" s="108" customFormat="1" ht="16.5" customHeight="1">
      <c r="A684" s="134"/>
      <c r="B684" s="976" t="s">
        <v>256</v>
      </c>
      <c r="C684" s="976"/>
      <c r="D684" s="975"/>
      <c r="E684" s="975"/>
      <c r="F684" s="975"/>
      <c r="G684" s="975"/>
      <c r="H684" s="975"/>
      <c r="I684" s="975"/>
      <c r="J684" s="975"/>
      <c r="K684" s="287"/>
    </row>
    <row r="685" spans="1:11" s="108" customFormat="1" ht="9.75" customHeight="1">
      <c r="A685" s="135"/>
      <c r="B685" s="60"/>
      <c r="C685" s="60"/>
      <c r="D685" s="60"/>
      <c r="E685" s="60"/>
      <c r="F685" s="60"/>
      <c r="G685" s="60"/>
      <c r="H685" s="60"/>
      <c r="I685" s="60"/>
      <c r="J685" s="60"/>
      <c r="K685" s="287"/>
    </row>
    <row r="686" spans="1:15" s="108" customFormat="1" ht="112.5" customHeight="1">
      <c r="A686" s="239">
        <v>1</v>
      </c>
      <c r="B686" s="96" t="s">
        <v>731</v>
      </c>
      <c r="C686" s="332" t="s">
        <v>292</v>
      </c>
      <c r="D686" s="332">
        <v>7</v>
      </c>
      <c r="E686" s="332">
        <v>31</v>
      </c>
      <c r="F686" s="239">
        <v>2</v>
      </c>
      <c r="G686" s="385">
        <v>11.03</v>
      </c>
      <c r="H686" s="388">
        <v>44</v>
      </c>
      <c r="I686" s="332" t="s">
        <v>292</v>
      </c>
      <c r="J686" s="448">
        <f>SUM(G686:I686)</f>
        <v>55.03</v>
      </c>
      <c r="K686" s="239">
        <v>7</v>
      </c>
      <c r="L686" s="332"/>
      <c r="M686" s="290" t="s">
        <v>749</v>
      </c>
      <c r="N686" s="332"/>
      <c r="O686" s="409"/>
    </row>
    <row r="687" spans="1:15" s="108" customFormat="1" ht="322.5" customHeight="1">
      <c r="A687" s="239">
        <v>2</v>
      </c>
      <c r="B687" s="332" t="s">
        <v>748</v>
      </c>
      <c r="C687" s="381" t="s">
        <v>292</v>
      </c>
      <c r="D687" s="381">
        <v>30</v>
      </c>
      <c r="E687" s="381">
        <v>220</v>
      </c>
      <c r="F687" s="239">
        <v>11</v>
      </c>
      <c r="G687" s="385">
        <v>56.68</v>
      </c>
      <c r="H687" s="388">
        <v>282.2</v>
      </c>
      <c r="I687" s="381" t="s">
        <v>292</v>
      </c>
      <c r="J687" s="448">
        <f>SUM(G687:I687)</f>
        <v>338.88</v>
      </c>
      <c r="K687" s="239">
        <v>30</v>
      </c>
      <c r="L687" s="290" t="s">
        <v>747</v>
      </c>
      <c r="M687" s="493" t="s">
        <v>750</v>
      </c>
      <c r="N687" s="332"/>
      <c r="O687" s="290" t="s">
        <v>1237</v>
      </c>
    </row>
    <row r="688" spans="1:15" s="108" customFormat="1" ht="232.5" customHeight="1">
      <c r="A688" s="239">
        <v>3</v>
      </c>
      <c r="B688" s="332" t="s">
        <v>733</v>
      </c>
      <c r="C688" s="381" t="s">
        <v>292</v>
      </c>
      <c r="D688" s="239">
        <v>23</v>
      </c>
      <c r="E688" s="239">
        <v>152</v>
      </c>
      <c r="F688" s="239">
        <v>7</v>
      </c>
      <c r="G688" s="388">
        <v>46.28</v>
      </c>
      <c r="H688" s="388">
        <v>426</v>
      </c>
      <c r="I688" s="381" t="s">
        <v>292</v>
      </c>
      <c r="J688" s="448">
        <v>472.28</v>
      </c>
      <c r="K688" s="239">
        <v>23</v>
      </c>
      <c r="L688" s="451" t="s">
        <v>724</v>
      </c>
      <c r="M688" s="493" t="s">
        <v>751</v>
      </c>
      <c r="N688" s="332"/>
      <c r="O688" s="290" t="s">
        <v>752</v>
      </c>
    </row>
    <row r="689" spans="1:11" s="108" customFormat="1" ht="19.5" customHeight="1">
      <c r="A689" s="977" t="s">
        <v>139</v>
      </c>
      <c r="B689" s="983"/>
      <c r="C689" s="419" t="s">
        <v>292</v>
      </c>
      <c r="D689" s="445">
        <f>SUM(D686:D688)</f>
        <v>60</v>
      </c>
      <c r="E689" s="445">
        <f>SUM(E686:E688)</f>
        <v>403</v>
      </c>
      <c r="F689" s="445">
        <f>SUM(F686:F688)</f>
        <v>20</v>
      </c>
      <c r="G689" s="447">
        <f>SUM(G686:G688)</f>
        <v>113.99</v>
      </c>
      <c r="H689" s="447">
        <f>SUM(H686:H688)</f>
        <v>752.2</v>
      </c>
      <c r="I689" s="452" t="s">
        <v>292</v>
      </c>
      <c r="J689" s="478">
        <f>SUM(J686:J688)</f>
        <v>866.1899999999999</v>
      </c>
      <c r="K689" s="186">
        <f>SUM(K686:K688)</f>
        <v>60</v>
      </c>
    </row>
    <row r="690" spans="1:11" s="108" customFormat="1" ht="12" customHeight="1">
      <c r="A690" s="134"/>
      <c r="B690" s="60"/>
      <c r="C690" s="60"/>
      <c r="D690" s="60"/>
      <c r="E690" s="60"/>
      <c r="F690" s="60"/>
      <c r="G690" s="60"/>
      <c r="H690" s="60"/>
      <c r="I690" s="60"/>
      <c r="J690" s="60"/>
      <c r="K690" s="287"/>
    </row>
    <row r="691" spans="1:11" s="108" customFormat="1" ht="16.5" customHeight="1">
      <c r="A691" s="134"/>
      <c r="B691" s="1001" t="s">
        <v>257</v>
      </c>
      <c r="C691" s="1001"/>
      <c r="D691" s="1005"/>
      <c r="E691" s="1005"/>
      <c r="F691" s="1005"/>
      <c r="G691" s="1005"/>
      <c r="H691" s="1005"/>
      <c r="I691" s="1005"/>
      <c r="J691" s="1005"/>
      <c r="K691" s="287"/>
    </row>
    <row r="692" spans="1:11" s="108" customFormat="1" ht="12" customHeight="1">
      <c r="A692" s="135"/>
      <c r="B692" s="61"/>
      <c r="C692" s="61"/>
      <c r="D692" s="61"/>
      <c r="E692" s="61"/>
      <c r="F692" s="61"/>
      <c r="G692" s="61"/>
      <c r="H692" s="61"/>
      <c r="I692" s="61"/>
      <c r="J692" s="61"/>
      <c r="K692" s="287"/>
    </row>
    <row r="693" spans="1:15" s="108" customFormat="1" ht="109.5" customHeight="1">
      <c r="A693" s="239">
        <v>1</v>
      </c>
      <c r="B693" s="96" t="s">
        <v>780</v>
      </c>
      <c r="C693" s="381" t="s">
        <v>292</v>
      </c>
      <c r="D693" s="332">
        <v>4</v>
      </c>
      <c r="E693" s="381">
        <v>32</v>
      </c>
      <c r="F693" s="381" t="s">
        <v>292</v>
      </c>
      <c r="G693" s="335">
        <v>4.66</v>
      </c>
      <c r="H693" s="381" t="s">
        <v>292</v>
      </c>
      <c r="I693" s="332" t="s">
        <v>292</v>
      </c>
      <c r="J693" s="239">
        <v>4.66</v>
      </c>
      <c r="K693" s="239">
        <v>5</v>
      </c>
      <c r="L693" s="290"/>
      <c r="M693" s="290" t="s">
        <v>782</v>
      </c>
      <c r="N693" s="332"/>
      <c r="O693" s="290" t="s">
        <v>781</v>
      </c>
    </row>
    <row r="694" spans="1:12" s="108" customFormat="1" ht="18" customHeight="1">
      <c r="A694" s="977" t="s">
        <v>139</v>
      </c>
      <c r="B694" s="977"/>
      <c r="C694" s="391" t="s">
        <v>292</v>
      </c>
      <c r="D694" s="113">
        <f>SUM(D693:D693)</f>
        <v>4</v>
      </c>
      <c r="E694" s="113">
        <f>SUM(E693:E693)</f>
        <v>32</v>
      </c>
      <c r="F694" s="452" t="s">
        <v>292</v>
      </c>
      <c r="G694" s="115">
        <f>SUM(G693:G693)</f>
        <v>4.66</v>
      </c>
      <c r="H694" s="452" t="s">
        <v>292</v>
      </c>
      <c r="I694" s="452" t="s">
        <v>292</v>
      </c>
      <c r="J694" s="116">
        <f>SUM(J693:J693)</f>
        <v>4.66</v>
      </c>
      <c r="K694" s="117">
        <f>SUM(K693:K693)</f>
        <v>5</v>
      </c>
      <c r="L694" s="60"/>
    </row>
    <row r="695" spans="1:11" s="108" customFormat="1" ht="9.75" customHeight="1">
      <c r="A695" s="134"/>
      <c r="B695" s="60"/>
      <c r="C695" s="60"/>
      <c r="D695" s="60"/>
      <c r="E695" s="60"/>
      <c r="F695" s="60"/>
      <c r="G695" s="60"/>
      <c r="H695" s="60"/>
      <c r="I695" s="60"/>
      <c r="J695" s="60"/>
      <c r="K695" s="287"/>
    </row>
    <row r="696" spans="1:11" s="108" customFormat="1" ht="16.5" customHeight="1">
      <c r="A696" s="134"/>
      <c r="B696" s="976" t="s">
        <v>258</v>
      </c>
      <c r="C696" s="976"/>
      <c r="D696" s="975"/>
      <c r="E696" s="975"/>
      <c r="F696" s="975"/>
      <c r="G696" s="975"/>
      <c r="H696" s="975"/>
      <c r="I696" s="975"/>
      <c r="J696" s="975"/>
      <c r="K696" s="287"/>
    </row>
    <row r="697" spans="1:11" s="108" customFormat="1" ht="10.5" customHeight="1">
      <c r="A697" s="134"/>
      <c r="B697" s="60"/>
      <c r="C697" s="60"/>
      <c r="D697" s="60"/>
      <c r="E697" s="60"/>
      <c r="F697" s="60"/>
      <c r="G697" s="60"/>
      <c r="H697" s="60"/>
      <c r="I697" s="60"/>
      <c r="J697" s="60"/>
      <c r="K697" s="287"/>
    </row>
    <row r="698" spans="1:15" s="108" customFormat="1" ht="30" customHeight="1">
      <c r="A698" s="332">
        <v>1</v>
      </c>
      <c r="B698" s="332" t="s">
        <v>808</v>
      </c>
      <c r="C698" s="381" t="s">
        <v>292</v>
      </c>
      <c r="D698" s="332">
        <v>1</v>
      </c>
      <c r="E698" s="332">
        <v>570</v>
      </c>
      <c r="F698" s="381" t="s">
        <v>292</v>
      </c>
      <c r="G698" s="385">
        <v>170</v>
      </c>
      <c r="H698" s="381" t="s">
        <v>292</v>
      </c>
      <c r="I698" s="381" t="s">
        <v>292</v>
      </c>
      <c r="J698" s="388">
        <f>SUM(G698:I698)</f>
        <v>170</v>
      </c>
      <c r="K698" s="410">
        <v>2</v>
      </c>
      <c r="L698" s="97"/>
      <c r="M698" s="97" t="s">
        <v>812</v>
      </c>
      <c r="N698" s="256"/>
      <c r="O698" s="256" t="s">
        <v>811</v>
      </c>
    </row>
    <row r="699" spans="1:15" s="108" customFormat="1" ht="30" customHeight="1">
      <c r="A699" s="332">
        <v>2</v>
      </c>
      <c r="B699" s="332" t="s">
        <v>809</v>
      </c>
      <c r="C699" s="381" t="s">
        <v>292</v>
      </c>
      <c r="D699" s="332">
        <v>1</v>
      </c>
      <c r="E699" s="332">
        <v>72</v>
      </c>
      <c r="F699" s="381" t="s">
        <v>292</v>
      </c>
      <c r="G699" s="385">
        <v>11.5</v>
      </c>
      <c r="H699" s="381" t="s">
        <v>292</v>
      </c>
      <c r="I699" s="381" t="s">
        <v>292</v>
      </c>
      <c r="J699" s="448">
        <f>SUM(G699:I699)</f>
        <v>11.5</v>
      </c>
      <c r="K699" s="410">
        <v>1</v>
      </c>
      <c r="L699" s="97"/>
      <c r="M699" s="97" t="s">
        <v>810</v>
      </c>
      <c r="N699" s="256"/>
      <c r="O699" s="256"/>
    </row>
    <row r="700" spans="1:15" s="108" customFormat="1" ht="21.75" customHeight="1">
      <c r="A700" s="985" t="s">
        <v>125</v>
      </c>
      <c r="B700" s="985"/>
      <c r="C700" s="419" t="s">
        <v>292</v>
      </c>
      <c r="D700" s="407">
        <f aca="true" t="shared" si="28" ref="D700:J700">SUM(D698:D699)</f>
        <v>2</v>
      </c>
      <c r="E700" s="407">
        <f t="shared" si="28"/>
        <v>642</v>
      </c>
      <c r="F700" s="670" t="s">
        <v>292</v>
      </c>
      <c r="G700" s="575">
        <f t="shared" si="28"/>
        <v>181.5</v>
      </c>
      <c r="H700" s="670" t="s">
        <v>292</v>
      </c>
      <c r="I700" s="670" t="s">
        <v>292</v>
      </c>
      <c r="J700" s="568">
        <f t="shared" si="28"/>
        <v>181.5</v>
      </c>
      <c r="K700" s="404">
        <f>SUM(K698:K699)</f>
        <v>3</v>
      </c>
      <c r="L700" s="243"/>
      <c r="M700" s="241"/>
      <c r="N700" s="241"/>
      <c r="O700" s="241"/>
    </row>
    <row r="701" spans="1:11" s="108" customFormat="1" ht="9.75" customHeight="1">
      <c r="A701" s="160"/>
      <c r="B701" s="161"/>
      <c r="C701" s="161"/>
      <c r="D701" s="162"/>
      <c r="E701" s="162"/>
      <c r="F701" s="162"/>
      <c r="G701" s="163"/>
      <c r="H701" s="163"/>
      <c r="I701" s="163"/>
      <c r="J701" s="70"/>
      <c r="K701" s="287"/>
    </row>
    <row r="702" spans="1:11" s="108" customFormat="1" ht="16.5" customHeight="1">
      <c r="A702" s="134"/>
      <c r="B702" s="976" t="s">
        <v>233</v>
      </c>
      <c r="C702" s="976"/>
      <c r="D702" s="975"/>
      <c r="E702" s="975"/>
      <c r="F702" s="975"/>
      <c r="G702" s="975"/>
      <c r="H702" s="975"/>
      <c r="I702" s="975"/>
      <c r="J702" s="975"/>
      <c r="K702" s="287"/>
    </row>
    <row r="703" spans="1:11" s="108" customFormat="1" ht="10.5" customHeight="1">
      <c r="A703" s="134"/>
      <c r="B703" s="60"/>
      <c r="C703" s="60"/>
      <c r="D703" s="60"/>
      <c r="E703" s="60"/>
      <c r="F703" s="60"/>
      <c r="G703" s="60"/>
      <c r="H703" s="60"/>
      <c r="I703" s="60"/>
      <c r="J703" s="60"/>
      <c r="K703" s="287"/>
    </row>
    <row r="704" spans="1:15" s="108" customFormat="1" ht="30" customHeight="1">
      <c r="A704" s="107">
        <v>1</v>
      </c>
      <c r="B704" s="332" t="s">
        <v>835</v>
      </c>
      <c r="C704" s="381" t="s">
        <v>292</v>
      </c>
      <c r="D704" s="332">
        <v>2</v>
      </c>
      <c r="E704" s="332">
        <v>13</v>
      </c>
      <c r="F704" s="381" t="s">
        <v>292</v>
      </c>
      <c r="G704" s="385">
        <v>0.61</v>
      </c>
      <c r="H704" s="381" t="s">
        <v>292</v>
      </c>
      <c r="I704" s="381" t="s">
        <v>292</v>
      </c>
      <c r="J704" s="385">
        <f>SUM(G704:I704)</f>
        <v>0.61</v>
      </c>
      <c r="K704" s="332">
        <v>2</v>
      </c>
      <c r="L704" s="332"/>
      <c r="M704" s="332" t="s">
        <v>350</v>
      </c>
      <c r="N704" s="332"/>
      <c r="O704" s="332"/>
    </row>
    <row r="705" spans="1:12" s="108" customFormat="1" ht="21.75" customHeight="1">
      <c r="A705" s="977" t="s">
        <v>139</v>
      </c>
      <c r="B705" s="977"/>
      <c r="C705" s="114" t="s">
        <v>292</v>
      </c>
      <c r="D705" s="113">
        <f aca="true" t="shared" si="29" ref="D705:J705">SUM(D704:D704)</f>
        <v>2</v>
      </c>
      <c r="E705" s="113">
        <f t="shared" si="29"/>
        <v>13</v>
      </c>
      <c r="F705" s="452" t="s">
        <v>292</v>
      </c>
      <c r="G705" s="115">
        <f t="shared" si="29"/>
        <v>0.61</v>
      </c>
      <c r="H705" s="452" t="s">
        <v>292</v>
      </c>
      <c r="I705" s="452" t="s">
        <v>292</v>
      </c>
      <c r="J705" s="116">
        <f t="shared" si="29"/>
        <v>0.61</v>
      </c>
      <c r="K705" s="117">
        <f>SUM(K704)</f>
        <v>2</v>
      </c>
      <c r="L705" s="60"/>
    </row>
    <row r="706" spans="1:11" s="108" customFormat="1" ht="9.75" customHeight="1">
      <c r="A706" s="134"/>
      <c r="B706" s="60"/>
      <c r="C706" s="60"/>
      <c r="D706" s="60"/>
      <c r="E706" s="60"/>
      <c r="F706" s="60"/>
      <c r="G706" s="60"/>
      <c r="H706" s="60"/>
      <c r="I706" s="60"/>
      <c r="J706" s="60"/>
      <c r="K706" s="287"/>
    </row>
    <row r="707" spans="1:11" s="108" customFormat="1" ht="16.5" customHeight="1">
      <c r="A707" s="134"/>
      <c r="B707" s="976" t="s">
        <v>259</v>
      </c>
      <c r="C707" s="976"/>
      <c r="D707" s="975"/>
      <c r="E707" s="975"/>
      <c r="F707" s="975"/>
      <c r="G707" s="975"/>
      <c r="H707" s="975"/>
      <c r="I707" s="975"/>
      <c r="J707" s="975"/>
      <c r="K707" s="287"/>
    </row>
    <row r="708" spans="1:11" s="108" customFormat="1" ht="9.75" customHeight="1">
      <c r="A708" s="135"/>
      <c r="B708" s="60"/>
      <c r="C708" s="60"/>
      <c r="D708" s="60"/>
      <c r="E708" s="60"/>
      <c r="F708" s="60"/>
      <c r="G708" s="60"/>
      <c r="H708" s="60"/>
      <c r="I708" s="60"/>
      <c r="J708" s="60"/>
      <c r="K708" s="287"/>
    </row>
    <row r="709" spans="1:15" s="108" customFormat="1" ht="90.75" customHeight="1">
      <c r="A709" s="671">
        <v>1</v>
      </c>
      <c r="B709" s="332" t="s">
        <v>843</v>
      </c>
      <c r="C709" s="381" t="s">
        <v>292</v>
      </c>
      <c r="D709" s="332">
        <v>117</v>
      </c>
      <c r="E709" s="332">
        <v>1600</v>
      </c>
      <c r="F709" s="332">
        <v>1</v>
      </c>
      <c r="G709" s="332">
        <v>318.94</v>
      </c>
      <c r="H709" s="332">
        <v>56.0111</v>
      </c>
      <c r="I709" s="381" t="s">
        <v>292</v>
      </c>
      <c r="J709" s="332">
        <v>374.9511</v>
      </c>
      <c r="K709" s="332">
        <v>117</v>
      </c>
      <c r="L709" s="332" t="s">
        <v>846</v>
      </c>
      <c r="M709" s="290" t="s">
        <v>848</v>
      </c>
      <c r="N709" s="290"/>
      <c r="O709" s="290" t="s">
        <v>351</v>
      </c>
    </row>
    <row r="710" spans="1:15" s="108" customFormat="1" ht="93.75" customHeight="1">
      <c r="A710" s="671">
        <v>2</v>
      </c>
      <c r="B710" s="332" t="s">
        <v>844</v>
      </c>
      <c r="C710" s="381" t="s">
        <v>292</v>
      </c>
      <c r="D710" s="332">
        <v>52</v>
      </c>
      <c r="E710" s="332">
        <v>925</v>
      </c>
      <c r="F710" s="381" t="s">
        <v>292</v>
      </c>
      <c r="G710" s="332">
        <v>200.67</v>
      </c>
      <c r="H710" s="381" t="s">
        <v>292</v>
      </c>
      <c r="I710" s="381" t="s">
        <v>292</v>
      </c>
      <c r="J710" s="332">
        <v>200.67</v>
      </c>
      <c r="K710" s="332">
        <v>53</v>
      </c>
      <c r="L710" s="332"/>
      <c r="M710" s="290" t="s">
        <v>849</v>
      </c>
      <c r="N710" s="290"/>
      <c r="O710" s="290" t="s">
        <v>851</v>
      </c>
    </row>
    <row r="711" spans="1:15" s="108" customFormat="1" ht="45" customHeight="1">
      <c r="A711" s="671">
        <v>3</v>
      </c>
      <c r="B711" s="332" t="s">
        <v>845</v>
      </c>
      <c r="C711" s="381" t="s">
        <v>292</v>
      </c>
      <c r="D711" s="332">
        <v>26</v>
      </c>
      <c r="E711" s="332">
        <v>329</v>
      </c>
      <c r="F711" s="381" t="s">
        <v>292</v>
      </c>
      <c r="G711" s="332">
        <v>46.89</v>
      </c>
      <c r="H711" s="381" t="s">
        <v>292</v>
      </c>
      <c r="I711" s="381" t="s">
        <v>292</v>
      </c>
      <c r="J711" s="332">
        <v>46.89</v>
      </c>
      <c r="K711" s="332">
        <v>26</v>
      </c>
      <c r="L711" s="332"/>
      <c r="M711" s="290" t="s">
        <v>850</v>
      </c>
      <c r="N711" s="290"/>
      <c r="O711" s="290" t="s">
        <v>852</v>
      </c>
    </row>
    <row r="712" spans="1:15" s="108" customFormat="1" ht="20.25" customHeight="1">
      <c r="A712" s="671">
        <v>4</v>
      </c>
      <c r="B712" s="414" t="s">
        <v>124</v>
      </c>
      <c r="C712" s="381" t="s">
        <v>292</v>
      </c>
      <c r="D712" s="332">
        <v>1</v>
      </c>
      <c r="E712" s="381" t="s">
        <v>292</v>
      </c>
      <c r="F712" s="332">
        <v>1</v>
      </c>
      <c r="G712" s="381" t="s">
        <v>292</v>
      </c>
      <c r="H712" s="332">
        <v>15</v>
      </c>
      <c r="I712" s="381" t="s">
        <v>292</v>
      </c>
      <c r="J712" s="332">
        <v>15</v>
      </c>
      <c r="K712" s="332">
        <v>1</v>
      </c>
      <c r="L712" s="290" t="s">
        <v>847</v>
      </c>
      <c r="M712" s="332"/>
      <c r="N712" s="332"/>
      <c r="O712" s="332"/>
    </row>
    <row r="713" spans="1:11" s="108" customFormat="1" ht="22.5" customHeight="1">
      <c r="A713" s="977" t="s">
        <v>139</v>
      </c>
      <c r="B713" s="983"/>
      <c r="C713" s="419" t="s">
        <v>292</v>
      </c>
      <c r="D713" s="445">
        <f>SUM(D709:D712)</f>
        <v>196</v>
      </c>
      <c r="E713" s="445">
        <f>SUM(E709:E712)</f>
        <v>2854</v>
      </c>
      <c r="F713" s="113">
        <v>2</v>
      </c>
      <c r="G713" s="447">
        <f>SUM(G709:G712)</f>
        <v>566.5</v>
      </c>
      <c r="H713" s="113">
        <v>71.0111</v>
      </c>
      <c r="I713" s="113" t="s">
        <v>292</v>
      </c>
      <c r="J713" s="478">
        <f>SUM(J709:J712)</f>
        <v>637.5110999999999</v>
      </c>
      <c r="K713" s="672">
        <f>SUM(K709:K712)</f>
        <v>197</v>
      </c>
    </row>
    <row r="714" spans="1:11" s="108" customFormat="1" ht="9.75" customHeight="1">
      <c r="A714" s="199"/>
      <c r="B714" s="155"/>
      <c r="C714" s="155"/>
      <c r="D714" s="155"/>
      <c r="E714" s="155"/>
      <c r="F714" s="155"/>
      <c r="G714" s="155"/>
      <c r="H714" s="155"/>
      <c r="I714" s="155"/>
      <c r="J714" s="155"/>
      <c r="K714" s="200"/>
    </row>
    <row r="715" spans="1:11" s="108" customFormat="1" ht="27.75" customHeight="1">
      <c r="A715" s="1024" t="s">
        <v>173</v>
      </c>
      <c r="B715" s="1025"/>
      <c r="C715" s="1025"/>
      <c r="D715" s="1025"/>
      <c r="E715" s="1025"/>
      <c r="F715" s="1025"/>
      <c r="G715" s="1025"/>
      <c r="H715" s="1025"/>
      <c r="I715" s="1025"/>
      <c r="J715" s="1025"/>
      <c r="K715" s="288"/>
    </row>
    <row r="716" spans="1:11" s="108" customFormat="1" ht="9.75" customHeight="1">
      <c r="A716" s="134"/>
      <c r="B716" s="60"/>
      <c r="C716" s="60"/>
      <c r="D716" s="60"/>
      <c r="E716" s="60"/>
      <c r="F716" s="60"/>
      <c r="G716" s="60"/>
      <c r="H716" s="60"/>
      <c r="I716" s="60"/>
      <c r="J716" s="60"/>
      <c r="K716" s="287"/>
    </row>
    <row r="717" spans="1:11" s="108" customFormat="1" ht="20.25" customHeight="1">
      <c r="A717" s="134"/>
      <c r="B717" s="974" t="s">
        <v>260</v>
      </c>
      <c r="C717" s="974"/>
      <c r="D717" s="975"/>
      <c r="E717" s="975"/>
      <c r="F717" s="975"/>
      <c r="G717" s="975"/>
      <c r="H717" s="975"/>
      <c r="I717" s="975"/>
      <c r="J717" s="975"/>
      <c r="K717" s="288"/>
    </row>
    <row r="718" spans="1:11" s="108" customFormat="1" ht="9.75" customHeight="1">
      <c r="A718" s="130"/>
      <c r="B718" s="282"/>
      <c r="C718" s="282"/>
      <c r="D718" s="282"/>
      <c r="E718" s="282"/>
      <c r="F718" s="282"/>
      <c r="G718" s="282"/>
      <c r="H718" s="282"/>
      <c r="I718" s="282"/>
      <c r="J718" s="282"/>
      <c r="K718" s="287"/>
    </row>
    <row r="719" spans="1:11" s="108" customFormat="1" ht="16.5" customHeight="1">
      <c r="A719" s="134"/>
      <c r="B719" s="976" t="s">
        <v>261</v>
      </c>
      <c r="C719" s="976"/>
      <c r="D719" s="975"/>
      <c r="E719" s="975"/>
      <c r="F719" s="975"/>
      <c r="G719" s="975"/>
      <c r="H719" s="975"/>
      <c r="I719" s="975"/>
      <c r="J719" s="975"/>
      <c r="K719" s="287"/>
    </row>
    <row r="720" spans="1:11" s="108" customFormat="1" ht="9.75" customHeight="1">
      <c r="A720" s="135"/>
      <c r="B720" s="61"/>
      <c r="C720" s="61"/>
      <c r="D720" s="61"/>
      <c r="E720" s="61"/>
      <c r="F720" s="61"/>
      <c r="G720" s="61"/>
      <c r="H720" s="61"/>
      <c r="I720" s="61"/>
      <c r="J720" s="61"/>
      <c r="K720" s="287"/>
    </row>
    <row r="721" spans="1:15" s="108" customFormat="1" ht="123.75" customHeight="1">
      <c r="A721" s="239">
        <v>1</v>
      </c>
      <c r="B721" s="332" t="s">
        <v>1168</v>
      </c>
      <c r="C721" s="649">
        <v>1</v>
      </c>
      <c r="D721" s="334">
        <v>16</v>
      </c>
      <c r="E721" s="334">
        <v>14</v>
      </c>
      <c r="F721" s="334">
        <v>16</v>
      </c>
      <c r="G721" s="334">
        <v>1</v>
      </c>
      <c r="H721" s="334">
        <v>4</v>
      </c>
      <c r="I721" s="334">
        <v>43.17</v>
      </c>
      <c r="J721" s="334">
        <v>48.17</v>
      </c>
      <c r="K721" s="239">
        <v>19</v>
      </c>
      <c r="L721" s="239"/>
      <c r="M721" s="290" t="s">
        <v>436</v>
      </c>
      <c r="N721" s="498"/>
      <c r="O721" s="498"/>
    </row>
    <row r="722" spans="1:15" s="108" customFormat="1" ht="122.25" customHeight="1">
      <c r="A722" s="239">
        <v>2</v>
      </c>
      <c r="B722" s="332" t="s">
        <v>386</v>
      </c>
      <c r="C722" s="333" t="s">
        <v>292</v>
      </c>
      <c r="D722" s="334">
        <v>6</v>
      </c>
      <c r="E722" s="334">
        <v>30</v>
      </c>
      <c r="F722" s="334">
        <v>34</v>
      </c>
      <c r="G722" s="334">
        <v>0.5</v>
      </c>
      <c r="H722" s="334">
        <v>182.8</v>
      </c>
      <c r="I722" s="334">
        <v>8.8</v>
      </c>
      <c r="J722" s="334">
        <v>192.1</v>
      </c>
      <c r="K722" s="239">
        <v>16</v>
      </c>
      <c r="L722" s="239"/>
      <c r="M722" s="290" t="s">
        <v>437</v>
      </c>
      <c r="N722" s="498"/>
      <c r="O722" s="498"/>
    </row>
    <row r="723" spans="1:15" s="108" customFormat="1" ht="106.5" customHeight="1">
      <c r="A723" s="239">
        <v>3</v>
      </c>
      <c r="B723" s="332" t="s">
        <v>1169</v>
      </c>
      <c r="C723" s="649">
        <v>1</v>
      </c>
      <c r="D723" s="239">
        <v>7</v>
      </c>
      <c r="E723" s="335" t="s">
        <v>292</v>
      </c>
      <c r="F723" s="334">
        <v>4</v>
      </c>
      <c r="G723" s="335" t="s">
        <v>292</v>
      </c>
      <c r="H723" s="334">
        <v>16.36</v>
      </c>
      <c r="I723" s="334">
        <v>20.79</v>
      </c>
      <c r="J723" s="334">
        <v>37.15</v>
      </c>
      <c r="K723" s="239">
        <v>8</v>
      </c>
      <c r="L723" s="239"/>
      <c r="M723" s="290" t="s">
        <v>438</v>
      </c>
      <c r="N723" s="498"/>
      <c r="O723" s="498"/>
    </row>
    <row r="724" spans="1:15" s="108" customFormat="1" ht="121.5" customHeight="1">
      <c r="A724" s="239">
        <v>4</v>
      </c>
      <c r="B724" s="332" t="s">
        <v>1170</v>
      </c>
      <c r="C724" s="649">
        <v>1</v>
      </c>
      <c r="D724" s="334">
        <v>9</v>
      </c>
      <c r="E724" s="334">
        <v>83</v>
      </c>
      <c r="F724" s="334">
        <v>11</v>
      </c>
      <c r="G724" s="334">
        <v>7.3</v>
      </c>
      <c r="H724" s="334">
        <v>71.5</v>
      </c>
      <c r="I724" s="334">
        <v>38.08</v>
      </c>
      <c r="J724" s="334">
        <v>116.88</v>
      </c>
      <c r="K724" s="239">
        <v>10</v>
      </c>
      <c r="L724" s="239"/>
      <c r="M724" s="290" t="s">
        <v>439</v>
      </c>
      <c r="N724" s="498"/>
      <c r="O724" s="498"/>
    </row>
    <row r="725" spans="1:15" s="108" customFormat="1" ht="123" customHeight="1">
      <c r="A725" s="239">
        <v>5</v>
      </c>
      <c r="B725" s="332" t="s">
        <v>435</v>
      </c>
      <c r="C725" s="333" t="s">
        <v>292</v>
      </c>
      <c r="D725" s="334">
        <v>7</v>
      </c>
      <c r="E725" s="334">
        <v>265</v>
      </c>
      <c r="F725" s="334">
        <v>27</v>
      </c>
      <c r="G725" s="334">
        <v>35</v>
      </c>
      <c r="H725" s="334">
        <v>1569.2</v>
      </c>
      <c r="I725" s="334">
        <v>92.31</v>
      </c>
      <c r="J725" s="334">
        <v>1696.51</v>
      </c>
      <c r="K725" s="239">
        <v>12</v>
      </c>
      <c r="L725" s="239"/>
      <c r="M725" s="290" t="s">
        <v>452</v>
      </c>
      <c r="N725" s="498"/>
      <c r="O725" s="498"/>
    </row>
    <row r="726" spans="1:15" s="108" customFormat="1" ht="63" customHeight="1">
      <c r="A726" s="239">
        <v>6</v>
      </c>
      <c r="B726" s="332" t="s">
        <v>1171</v>
      </c>
      <c r="C726" s="649">
        <v>1</v>
      </c>
      <c r="D726" s="239">
        <v>6</v>
      </c>
      <c r="E726" s="335" t="s">
        <v>292</v>
      </c>
      <c r="F726" s="239">
        <v>1</v>
      </c>
      <c r="G726" s="335" t="s">
        <v>292</v>
      </c>
      <c r="H726" s="334">
        <v>0.2</v>
      </c>
      <c r="I726" s="334">
        <v>3.38</v>
      </c>
      <c r="J726" s="334">
        <v>3.58</v>
      </c>
      <c r="K726" s="239">
        <v>8</v>
      </c>
      <c r="L726" s="239"/>
      <c r="M726" s="290" t="s">
        <v>440</v>
      </c>
      <c r="N726" s="498"/>
      <c r="O726" s="498"/>
    </row>
    <row r="727" spans="1:15" s="108" customFormat="1" ht="21" customHeight="1">
      <c r="A727" s="646"/>
      <c r="B727" s="146" t="s">
        <v>102</v>
      </c>
      <c r="C727" s="673">
        <v>4</v>
      </c>
      <c r="D727" s="642">
        <f>D726+D725+D724+D723+D722+D721</f>
        <v>51</v>
      </c>
      <c r="E727" s="642">
        <f>E725+E724+E722+E721</f>
        <v>392</v>
      </c>
      <c r="F727" s="642">
        <f>F726+F725+F724+F723+F722+F721</f>
        <v>93</v>
      </c>
      <c r="G727" s="642">
        <f>G725+G724+G722+G721</f>
        <v>43.8</v>
      </c>
      <c r="H727" s="642">
        <f>H726+H725+H724+H723+H722+H721</f>
        <v>1844.06</v>
      </c>
      <c r="I727" s="642">
        <f>I726+I725+I724+I723+I722+I721</f>
        <v>206.52999999999997</v>
      </c>
      <c r="J727" s="642">
        <f>J726+J725+J724+J723+J722+J721</f>
        <v>2094.39</v>
      </c>
      <c r="K727" s="642">
        <f>K726+K725+K724+K723+K722+K721</f>
        <v>73</v>
      </c>
      <c r="L727" s="645"/>
      <c r="M727" s="646"/>
      <c r="N727" s="674"/>
      <c r="O727" s="675"/>
    </row>
    <row r="728" spans="1:11" s="108" customFormat="1" ht="16.5" customHeight="1">
      <c r="A728" s="161"/>
      <c r="B728" s="161"/>
      <c r="C728" s="161"/>
      <c r="D728" s="162"/>
      <c r="E728" s="162"/>
      <c r="F728" s="162"/>
      <c r="G728" s="163"/>
      <c r="H728" s="163"/>
      <c r="I728" s="163"/>
      <c r="J728" s="70"/>
      <c r="K728" s="289"/>
    </row>
    <row r="729" spans="1:12" s="108" customFormat="1" ht="9.75" customHeight="1">
      <c r="A729" s="160"/>
      <c r="B729" s="161"/>
      <c r="C729" s="161"/>
      <c r="D729" s="162"/>
      <c r="E729" s="162"/>
      <c r="F729" s="162"/>
      <c r="G729" s="163"/>
      <c r="H729" s="163"/>
      <c r="I729" s="163"/>
      <c r="J729" s="70"/>
      <c r="K729" s="153"/>
      <c r="L729" s="60"/>
    </row>
    <row r="730" spans="1:12" s="108" customFormat="1" ht="16.5" customHeight="1">
      <c r="A730" s="160"/>
      <c r="B730" s="976" t="s">
        <v>247</v>
      </c>
      <c r="C730" s="976"/>
      <c r="D730" s="975"/>
      <c r="E730" s="975"/>
      <c r="F730" s="975"/>
      <c r="G730" s="975"/>
      <c r="H730" s="975"/>
      <c r="I730" s="975"/>
      <c r="J730" s="975"/>
      <c r="K730" s="153"/>
      <c r="L730" s="60"/>
    </row>
    <row r="731" spans="1:12" s="108" customFormat="1" ht="9.75" customHeight="1">
      <c r="A731" s="165"/>
      <c r="B731" s="166"/>
      <c r="C731" s="166"/>
      <c r="D731" s="167"/>
      <c r="E731" s="167"/>
      <c r="F731" s="167"/>
      <c r="G731" s="181"/>
      <c r="H731" s="181"/>
      <c r="I731" s="181"/>
      <c r="J731" s="182"/>
      <c r="K731" s="153"/>
      <c r="L731" s="60"/>
    </row>
    <row r="732" spans="1:15" s="108" customFormat="1" ht="76.5" customHeight="1">
      <c r="A732" s="649">
        <v>1</v>
      </c>
      <c r="B732" s="333" t="s">
        <v>444</v>
      </c>
      <c r="C732" s="333" t="s">
        <v>292</v>
      </c>
      <c r="D732" s="651">
        <v>6</v>
      </c>
      <c r="E732" s="649">
        <v>4</v>
      </c>
      <c r="F732" s="651">
        <v>1</v>
      </c>
      <c r="G732" s="333">
        <v>3.55</v>
      </c>
      <c r="H732" s="333">
        <v>0.05</v>
      </c>
      <c r="I732" s="333">
        <v>4029.1717</v>
      </c>
      <c r="J732" s="333">
        <f>SUM(G732:I732)</f>
        <v>4032.7717</v>
      </c>
      <c r="K732" s="651">
        <v>6</v>
      </c>
      <c r="L732" s="676" t="s">
        <v>445</v>
      </c>
      <c r="M732" s="504" t="s">
        <v>447</v>
      </c>
      <c r="N732" s="504"/>
      <c r="O732" s="677"/>
    </row>
    <row r="733" spans="1:15" s="108" customFormat="1" ht="46.5" customHeight="1">
      <c r="A733" s="649">
        <v>2</v>
      </c>
      <c r="B733" s="333" t="s">
        <v>441</v>
      </c>
      <c r="C733" s="333" t="s">
        <v>292</v>
      </c>
      <c r="D733" s="651">
        <v>1</v>
      </c>
      <c r="E733" s="333" t="s">
        <v>292</v>
      </c>
      <c r="F733" s="333" t="s">
        <v>292</v>
      </c>
      <c r="G733" s="333" t="s">
        <v>292</v>
      </c>
      <c r="H733" s="333" t="s">
        <v>292</v>
      </c>
      <c r="I733" s="333">
        <v>0.97</v>
      </c>
      <c r="J733" s="333">
        <f>SUM(G733:I733)</f>
        <v>0.97</v>
      </c>
      <c r="K733" s="651">
        <v>1</v>
      </c>
      <c r="L733" s="676"/>
      <c r="M733" s="504" t="s">
        <v>352</v>
      </c>
      <c r="N733" s="333"/>
      <c r="O733" s="677"/>
    </row>
    <row r="734" spans="1:15" s="108" customFormat="1" ht="49.5" customHeight="1">
      <c r="A734" s="649">
        <v>3</v>
      </c>
      <c r="B734" s="333" t="s">
        <v>442</v>
      </c>
      <c r="C734" s="333" t="s">
        <v>292</v>
      </c>
      <c r="D734" s="651">
        <v>3</v>
      </c>
      <c r="E734" s="333" t="s">
        <v>292</v>
      </c>
      <c r="F734" s="333" t="s">
        <v>292</v>
      </c>
      <c r="G734" s="333" t="s">
        <v>292</v>
      </c>
      <c r="H734" s="333" t="s">
        <v>292</v>
      </c>
      <c r="I734" s="333">
        <v>1172.1983</v>
      </c>
      <c r="J734" s="333">
        <v>1172.1983</v>
      </c>
      <c r="K734" s="651">
        <v>4</v>
      </c>
      <c r="L734" s="676" t="s">
        <v>446</v>
      </c>
      <c r="M734" s="504" t="s">
        <v>449</v>
      </c>
      <c r="N734" s="333"/>
      <c r="O734" s="677"/>
    </row>
    <row r="735" spans="1:15" s="108" customFormat="1" ht="60.75" customHeight="1">
      <c r="A735" s="649">
        <v>4</v>
      </c>
      <c r="B735" s="333" t="s">
        <v>443</v>
      </c>
      <c r="C735" s="333" t="s">
        <v>292</v>
      </c>
      <c r="D735" s="651">
        <v>7</v>
      </c>
      <c r="E735" s="333" t="s">
        <v>292</v>
      </c>
      <c r="F735" s="333" t="s">
        <v>292</v>
      </c>
      <c r="G735" s="333" t="s">
        <v>292</v>
      </c>
      <c r="H735" s="333" t="s">
        <v>292</v>
      </c>
      <c r="I735" s="333">
        <v>5.045</v>
      </c>
      <c r="J735" s="333">
        <f>SUM(G735:I735)</f>
        <v>5.045</v>
      </c>
      <c r="K735" s="651">
        <v>7</v>
      </c>
      <c r="L735" s="651"/>
      <c r="M735" s="504" t="s">
        <v>448</v>
      </c>
      <c r="N735" s="333"/>
      <c r="O735" s="677"/>
    </row>
    <row r="736" spans="1:15" s="108" customFormat="1" ht="21.75" customHeight="1">
      <c r="A736" s="512"/>
      <c r="B736" s="579" t="s">
        <v>102</v>
      </c>
      <c r="C736" s="337" t="s">
        <v>292</v>
      </c>
      <c r="D736" s="678">
        <v>17</v>
      </c>
      <c r="E736" s="678">
        <f aca="true" t="shared" si="30" ref="E736:K736">SUM(E732:E735)</f>
        <v>4</v>
      </c>
      <c r="F736" s="678">
        <f t="shared" si="30"/>
        <v>1</v>
      </c>
      <c r="G736" s="679">
        <f t="shared" si="30"/>
        <v>3.55</v>
      </c>
      <c r="H736" s="679">
        <f t="shared" si="30"/>
        <v>0.05</v>
      </c>
      <c r="I736" s="679">
        <f t="shared" si="30"/>
        <v>5207.385</v>
      </c>
      <c r="J736" s="679">
        <f t="shared" si="30"/>
        <v>5210.985</v>
      </c>
      <c r="K736" s="352">
        <f t="shared" si="30"/>
        <v>18</v>
      </c>
      <c r="L736" s="630"/>
      <c r="M736" s="512"/>
      <c r="N736" s="512"/>
      <c r="O736" s="512"/>
    </row>
    <row r="737" spans="1:11" s="108" customFormat="1" ht="9.75" customHeight="1">
      <c r="A737" s="168"/>
      <c r="B737" s="169"/>
      <c r="C737" s="169"/>
      <c r="D737" s="170"/>
      <c r="E737" s="170"/>
      <c r="F737" s="170"/>
      <c r="G737" s="187"/>
      <c r="H737" s="187"/>
      <c r="I737" s="187"/>
      <c r="J737" s="91"/>
      <c r="K737" s="287"/>
    </row>
    <row r="738" spans="1:11" s="108" customFormat="1" ht="16.5" customHeight="1">
      <c r="A738" s="134"/>
      <c r="B738" s="976" t="s">
        <v>262</v>
      </c>
      <c r="C738" s="976"/>
      <c r="D738" s="975"/>
      <c r="E738" s="975"/>
      <c r="F738" s="975"/>
      <c r="G738" s="975"/>
      <c r="H738" s="975"/>
      <c r="I738" s="975"/>
      <c r="J738" s="975"/>
      <c r="K738" s="287"/>
    </row>
    <row r="739" spans="1:11" s="108" customFormat="1" ht="9.75" customHeight="1">
      <c r="A739" s="135"/>
      <c r="B739" s="61"/>
      <c r="C739" s="61"/>
      <c r="D739" s="61"/>
      <c r="E739" s="61"/>
      <c r="F739" s="61"/>
      <c r="G739" s="61"/>
      <c r="H739" s="61"/>
      <c r="I739" s="61"/>
      <c r="J739" s="61"/>
      <c r="K739" s="287"/>
    </row>
    <row r="740" spans="1:15" s="108" customFormat="1" ht="36" customHeight="1">
      <c r="A740" s="292">
        <v>1</v>
      </c>
      <c r="B740" s="354" t="s">
        <v>480</v>
      </c>
      <c r="C740" s="292">
        <v>1</v>
      </c>
      <c r="D740" s="292" t="s">
        <v>292</v>
      </c>
      <c r="E740" s="292" t="s">
        <v>292</v>
      </c>
      <c r="F740" s="292">
        <v>6</v>
      </c>
      <c r="G740" s="292" t="s">
        <v>292</v>
      </c>
      <c r="H740" s="292">
        <v>61.06</v>
      </c>
      <c r="I740" s="292" t="s">
        <v>292</v>
      </c>
      <c r="J740" s="292">
        <v>61.06</v>
      </c>
      <c r="K740" s="292">
        <v>1</v>
      </c>
      <c r="L740" s="374"/>
      <c r="M740" s="374" t="s">
        <v>484</v>
      </c>
      <c r="N740" s="354"/>
      <c r="O740" s="354"/>
    </row>
    <row r="741" spans="1:15" s="108" customFormat="1" ht="241.5" customHeight="1">
      <c r="A741" s="292">
        <v>2</v>
      </c>
      <c r="B741" s="292" t="s">
        <v>481</v>
      </c>
      <c r="C741" s="292">
        <v>1</v>
      </c>
      <c r="D741" s="292">
        <v>16</v>
      </c>
      <c r="E741" s="292">
        <v>2685</v>
      </c>
      <c r="F741" s="292">
        <v>55</v>
      </c>
      <c r="G741" s="292">
        <v>332.47</v>
      </c>
      <c r="H741" s="292">
        <v>1312.71</v>
      </c>
      <c r="I741" s="292">
        <v>474</v>
      </c>
      <c r="J741" s="292">
        <v>2119.18</v>
      </c>
      <c r="K741" s="292">
        <v>29</v>
      </c>
      <c r="L741" s="374" t="s">
        <v>485</v>
      </c>
      <c r="M741" s="374" t="s">
        <v>486</v>
      </c>
      <c r="N741" s="354"/>
      <c r="O741" s="354"/>
    </row>
    <row r="742" spans="1:15" s="108" customFormat="1" ht="80.25" customHeight="1">
      <c r="A742" s="292">
        <v>3</v>
      </c>
      <c r="B742" s="292" t="s">
        <v>492</v>
      </c>
      <c r="C742" s="332">
        <v>1</v>
      </c>
      <c r="D742" s="332">
        <v>107</v>
      </c>
      <c r="E742" s="332">
        <v>5529</v>
      </c>
      <c r="F742" s="332">
        <v>639</v>
      </c>
      <c r="G742" s="332">
        <v>3239.2705</v>
      </c>
      <c r="H742" s="332">
        <v>88821.047</v>
      </c>
      <c r="I742" s="332">
        <v>17913.5842</v>
      </c>
      <c r="J742" s="383">
        <v>109973.9017</v>
      </c>
      <c r="K742" s="332">
        <v>108</v>
      </c>
      <c r="L742" s="290" t="s">
        <v>493</v>
      </c>
      <c r="M742" s="290" t="s">
        <v>494</v>
      </c>
      <c r="N742" s="354"/>
      <c r="O742" s="354"/>
    </row>
    <row r="743" spans="1:15" s="108" customFormat="1" ht="93.75" customHeight="1">
      <c r="A743" s="292">
        <v>4</v>
      </c>
      <c r="B743" s="292" t="s">
        <v>495</v>
      </c>
      <c r="C743" s="292" t="s">
        <v>292</v>
      </c>
      <c r="D743" s="292">
        <v>6</v>
      </c>
      <c r="E743" s="292" t="s">
        <v>292</v>
      </c>
      <c r="F743" s="292">
        <v>10</v>
      </c>
      <c r="G743" s="292" t="s">
        <v>292</v>
      </c>
      <c r="H743" s="292">
        <v>127.89999999999999</v>
      </c>
      <c r="I743" s="292">
        <v>2440.2</v>
      </c>
      <c r="J743" s="292">
        <v>2568.1000000000004</v>
      </c>
      <c r="K743" s="292">
        <v>14</v>
      </c>
      <c r="L743" s="374" t="s">
        <v>488</v>
      </c>
      <c r="M743" s="374" t="s">
        <v>487</v>
      </c>
      <c r="N743" s="354"/>
      <c r="O743" s="354"/>
    </row>
    <row r="744" spans="1:15" s="108" customFormat="1" ht="166.5" customHeight="1">
      <c r="A744" s="292">
        <v>5</v>
      </c>
      <c r="B744" s="292" t="s">
        <v>482</v>
      </c>
      <c r="C744" s="292">
        <v>1</v>
      </c>
      <c r="D744" s="292">
        <v>14</v>
      </c>
      <c r="E744" s="292">
        <v>372</v>
      </c>
      <c r="F744" s="292">
        <v>71</v>
      </c>
      <c r="G744" s="292">
        <v>29.4</v>
      </c>
      <c r="H744" s="292">
        <v>2815.44</v>
      </c>
      <c r="I744" s="292" t="s">
        <v>292</v>
      </c>
      <c r="J744" s="292">
        <v>2844.84</v>
      </c>
      <c r="K744" s="292">
        <v>74</v>
      </c>
      <c r="L744" s="374"/>
      <c r="M744" s="374" t="s">
        <v>489</v>
      </c>
      <c r="N744" s="354"/>
      <c r="O744" s="354"/>
    </row>
    <row r="745" spans="1:15" s="108" customFormat="1" ht="63.75" customHeight="1">
      <c r="A745" s="292">
        <v>6</v>
      </c>
      <c r="B745" s="354" t="s">
        <v>496</v>
      </c>
      <c r="C745" s="292">
        <v>1</v>
      </c>
      <c r="D745" s="292" t="s">
        <v>292</v>
      </c>
      <c r="E745" s="292" t="s">
        <v>292</v>
      </c>
      <c r="F745" s="292">
        <v>9</v>
      </c>
      <c r="G745" s="292" t="s">
        <v>292</v>
      </c>
      <c r="H745" s="292">
        <v>644.5</v>
      </c>
      <c r="I745" s="292" t="s">
        <v>292</v>
      </c>
      <c r="J745" s="292">
        <v>644.5</v>
      </c>
      <c r="K745" s="292">
        <v>19</v>
      </c>
      <c r="L745" s="374"/>
      <c r="M745" s="374" t="s">
        <v>490</v>
      </c>
      <c r="N745" s="354"/>
      <c r="O745" s="354"/>
    </row>
    <row r="746" spans="1:15" s="108" customFormat="1" ht="66.75" customHeight="1">
      <c r="A746" s="292">
        <v>7</v>
      </c>
      <c r="B746" s="354" t="s">
        <v>483</v>
      </c>
      <c r="C746" s="292">
        <v>2</v>
      </c>
      <c r="D746" s="292">
        <v>1</v>
      </c>
      <c r="E746" s="292" t="s">
        <v>292</v>
      </c>
      <c r="F746" s="292">
        <v>3</v>
      </c>
      <c r="G746" s="292" t="s">
        <v>292</v>
      </c>
      <c r="H746" s="292">
        <v>27.5</v>
      </c>
      <c r="I746" s="292" t="s">
        <v>292</v>
      </c>
      <c r="J746" s="292">
        <v>27.5</v>
      </c>
      <c r="K746" s="292">
        <v>3</v>
      </c>
      <c r="L746" s="374" t="s">
        <v>479</v>
      </c>
      <c r="M746" s="374" t="s">
        <v>491</v>
      </c>
      <c r="N746" s="354"/>
      <c r="O746" s="354"/>
    </row>
    <row r="747" spans="1:15" s="108" customFormat="1" ht="23.25" customHeight="1">
      <c r="A747" s="356"/>
      <c r="B747" s="680" t="s">
        <v>102</v>
      </c>
      <c r="C747" s="318">
        <f aca="true" t="shared" si="31" ref="C747:K747">SUM(C740:C746)</f>
        <v>7</v>
      </c>
      <c r="D747" s="318">
        <f t="shared" si="31"/>
        <v>144</v>
      </c>
      <c r="E747" s="318">
        <f t="shared" si="31"/>
        <v>8586</v>
      </c>
      <c r="F747" s="318">
        <f t="shared" si="31"/>
        <v>793</v>
      </c>
      <c r="G747" s="318">
        <f t="shared" si="31"/>
        <v>3601.1405</v>
      </c>
      <c r="H747" s="318">
        <f t="shared" si="31"/>
        <v>93810.157</v>
      </c>
      <c r="I747" s="318">
        <f t="shared" si="31"/>
        <v>20827.784200000002</v>
      </c>
      <c r="J747" s="318">
        <f t="shared" si="31"/>
        <v>118239.08170000001</v>
      </c>
      <c r="K747" s="318">
        <f t="shared" si="31"/>
        <v>248</v>
      </c>
      <c r="L747" s="681"/>
      <c r="M747" s="359"/>
      <c r="N747" s="359"/>
      <c r="O747" s="356"/>
    </row>
    <row r="748" spans="1:11" s="108" customFormat="1" ht="10.5" customHeight="1">
      <c r="A748" s="134"/>
      <c r="B748" s="60"/>
      <c r="C748" s="60"/>
      <c r="D748" s="60"/>
      <c r="E748" s="60"/>
      <c r="F748" s="60"/>
      <c r="G748" s="60"/>
      <c r="H748" s="60"/>
      <c r="I748" s="60"/>
      <c r="J748" s="60"/>
      <c r="K748" s="287"/>
    </row>
    <row r="749" spans="1:11" s="108" customFormat="1" ht="18.75">
      <c r="A749" s="134"/>
      <c r="B749" s="976" t="s">
        <v>263</v>
      </c>
      <c r="C749" s="976"/>
      <c r="D749" s="975"/>
      <c r="E749" s="975"/>
      <c r="F749" s="975"/>
      <c r="G749" s="975"/>
      <c r="H749" s="975"/>
      <c r="I749" s="975"/>
      <c r="J749" s="975"/>
      <c r="K749" s="287"/>
    </row>
    <row r="750" spans="1:11" s="108" customFormat="1" ht="5.25" customHeight="1">
      <c r="A750" s="134"/>
      <c r="B750" s="60"/>
      <c r="C750" s="60"/>
      <c r="D750" s="60"/>
      <c r="E750" s="60"/>
      <c r="F750" s="60"/>
      <c r="G750" s="60"/>
      <c r="H750" s="60"/>
      <c r="I750" s="60"/>
      <c r="J750" s="60"/>
      <c r="K750" s="287"/>
    </row>
    <row r="751" spans="1:15" s="159" customFormat="1" ht="136.5" customHeight="1">
      <c r="A751" s="107">
        <v>1</v>
      </c>
      <c r="B751" s="96" t="s">
        <v>995</v>
      </c>
      <c r="C751" s="416">
        <v>4</v>
      </c>
      <c r="D751" s="332">
        <v>93</v>
      </c>
      <c r="E751" s="332">
        <v>885</v>
      </c>
      <c r="F751" s="332">
        <v>166</v>
      </c>
      <c r="G751" s="332">
        <v>130.8</v>
      </c>
      <c r="H751" s="332">
        <v>30767.24</v>
      </c>
      <c r="I751" s="332">
        <v>7572.3</v>
      </c>
      <c r="J751" s="332">
        <f>G751+H751+I751</f>
        <v>38470.340000000004</v>
      </c>
      <c r="K751" s="682">
        <v>1</v>
      </c>
      <c r="L751" s="332" t="s">
        <v>986</v>
      </c>
      <c r="M751" s="299"/>
      <c r="N751" s="332"/>
      <c r="O751" s="332"/>
    </row>
    <row r="752" spans="1:15" s="108" customFormat="1" ht="61.5" customHeight="1">
      <c r="A752" s="107">
        <v>2</v>
      </c>
      <c r="B752" s="96" t="s">
        <v>993</v>
      </c>
      <c r="C752" s="416">
        <v>1</v>
      </c>
      <c r="D752" s="332">
        <v>141</v>
      </c>
      <c r="E752" s="332">
        <v>30441</v>
      </c>
      <c r="F752" s="332">
        <v>386</v>
      </c>
      <c r="G752" s="332">
        <v>5020</v>
      </c>
      <c r="H752" s="383">
        <v>273703.7841</v>
      </c>
      <c r="I752" s="332">
        <v>1297.29</v>
      </c>
      <c r="J752" s="332">
        <f>G752+H752+I752</f>
        <v>280021.07409999997</v>
      </c>
      <c r="K752" s="682">
        <v>1</v>
      </c>
      <c r="L752" s="332" t="s">
        <v>987</v>
      </c>
      <c r="M752" s="299"/>
      <c r="N752" s="332"/>
      <c r="O752" s="332"/>
    </row>
    <row r="753" spans="1:15" s="108" customFormat="1" ht="65.25" customHeight="1">
      <c r="A753" s="107">
        <v>3</v>
      </c>
      <c r="B753" s="96" t="s">
        <v>994</v>
      </c>
      <c r="C753" s="416">
        <v>1</v>
      </c>
      <c r="D753" s="332">
        <v>74</v>
      </c>
      <c r="E753" s="332">
        <v>32308</v>
      </c>
      <c r="F753" s="332">
        <v>1074</v>
      </c>
      <c r="G753" s="332">
        <v>7676.7</v>
      </c>
      <c r="H753" s="332">
        <v>92675.9</v>
      </c>
      <c r="I753" s="332">
        <v>37236.7</v>
      </c>
      <c r="J753" s="332">
        <f>G753+H753+I753</f>
        <v>137589.3</v>
      </c>
      <c r="K753" s="682">
        <v>1</v>
      </c>
      <c r="L753" s="332" t="s">
        <v>988</v>
      </c>
      <c r="M753" s="299"/>
      <c r="N753" s="332"/>
      <c r="O753" s="332"/>
    </row>
    <row r="754" spans="1:15" s="108" customFormat="1" ht="165" customHeight="1">
      <c r="A754" s="107">
        <v>4</v>
      </c>
      <c r="B754" s="96" t="s">
        <v>996</v>
      </c>
      <c r="C754" s="416">
        <v>6</v>
      </c>
      <c r="D754" s="332">
        <v>150</v>
      </c>
      <c r="E754" s="332">
        <v>35678</v>
      </c>
      <c r="F754" s="332">
        <v>918</v>
      </c>
      <c r="G754" s="332">
        <v>8537.72</v>
      </c>
      <c r="H754" s="332">
        <v>121932.63</v>
      </c>
      <c r="I754" s="332">
        <v>10606.8</v>
      </c>
      <c r="J754" s="335">
        <f>G754+H754+I754</f>
        <v>141077.15</v>
      </c>
      <c r="K754" s="682">
        <v>1</v>
      </c>
      <c r="L754" s="290" t="s">
        <v>989</v>
      </c>
      <c r="M754" s="468"/>
      <c r="N754" s="290" t="s">
        <v>990</v>
      </c>
      <c r="O754" s="332"/>
    </row>
    <row r="755" spans="1:15" s="108" customFormat="1" ht="62.25" customHeight="1">
      <c r="A755" s="107">
        <v>5</v>
      </c>
      <c r="B755" s="96" t="s">
        <v>997</v>
      </c>
      <c r="C755" s="416">
        <v>3</v>
      </c>
      <c r="D755" s="332">
        <v>92</v>
      </c>
      <c r="E755" s="332">
        <v>208</v>
      </c>
      <c r="F755" s="332">
        <v>171</v>
      </c>
      <c r="G755" s="332">
        <v>321</v>
      </c>
      <c r="H755" s="332">
        <v>8740.65</v>
      </c>
      <c r="I755" s="332">
        <v>3235.09</v>
      </c>
      <c r="J755" s="332">
        <f>G755+H755+I755</f>
        <v>12296.74</v>
      </c>
      <c r="K755" s="682">
        <v>6</v>
      </c>
      <c r="L755" s="290" t="s">
        <v>991</v>
      </c>
      <c r="M755" s="290" t="s">
        <v>992</v>
      </c>
      <c r="N755" s="290"/>
      <c r="O755" s="409"/>
    </row>
    <row r="756" spans="1:12" s="108" customFormat="1" ht="21" customHeight="1">
      <c r="A756" s="977" t="s">
        <v>139</v>
      </c>
      <c r="B756" s="977"/>
      <c r="C756" s="113">
        <v>15</v>
      </c>
      <c r="D756" s="113">
        <f aca="true" t="shared" si="32" ref="D756:K756">SUM(D751:D755)</f>
        <v>550</v>
      </c>
      <c r="E756" s="113">
        <f t="shared" si="32"/>
        <v>99520</v>
      </c>
      <c r="F756" s="113">
        <f t="shared" si="32"/>
        <v>2715</v>
      </c>
      <c r="G756" s="115">
        <f t="shared" si="32"/>
        <v>21686.22</v>
      </c>
      <c r="H756" s="115">
        <f t="shared" si="32"/>
        <v>527820.2041</v>
      </c>
      <c r="I756" s="115">
        <f t="shared" si="32"/>
        <v>59948.17999999999</v>
      </c>
      <c r="J756" s="116">
        <f t="shared" si="32"/>
        <v>609454.6041</v>
      </c>
      <c r="K756" s="117">
        <f t="shared" si="32"/>
        <v>10</v>
      </c>
      <c r="L756" s="60"/>
    </row>
    <row r="757" spans="1:11" s="108" customFormat="1" ht="11.25" customHeight="1">
      <c r="A757" s="134"/>
      <c r="B757" s="60"/>
      <c r="C757" s="60"/>
      <c r="D757" s="60"/>
      <c r="E757" s="60"/>
      <c r="F757" s="60"/>
      <c r="G757" s="60"/>
      <c r="H757" s="60"/>
      <c r="I757" s="60"/>
      <c r="J757" s="60"/>
      <c r="K757" s="287"/>
    </row>
    <row r="758" spans="1:11" s="108" customFormat="1" ht="16.5" customHeight="1">
      <c r="A758" s="134"/>
      <c r="B758" s="976" t="s">
        <v>248</v>
      </c>
      <c r="C758" s="976"/>
      <c r="D758" s="975"/>
      <c r="E758" s="975"/>
      <c r="F758" s="975"/>
      <c r="G758" s="975"/>
      <c r="H758" s="975"/>
      <c r="I758" s="975"/>
      <c r="J758" s="975"/>
      <c r="K758" s="287"/>
    </row>
    <row r="759" spans="1:11" s="108" customFormat="1" ht="12" customHeight="1">
      <c r="A759" s="135"/>
      <c r="B759" s="60"/>
      <c r="C759" s="60"/>
      <c r="D759" s="60"/>
      <c r="E759" s="60"/>
      <c r="F759" s="60"/>
      <c r="G759" s="60"/>
      <c r="H759" s="60"/>
      <c r="I759" s="60"/>
      <c r="J759" s="60"/>
      <c r="K759" s="287"/>
    </row>
    <row r="760" spans="1:15" s="108" customFormat="1" ht="346.5" customHeight="1">
      <c r="A760" s="683">
        <v>1</v>
      </c>
      <c r="B760" s="364" t="s">
        <v>528</v>
      </c>
      <c r="C760" s="364">
        <v>1</v>
      </c>
      <c r="D760" s="364">
        <v>31</v>
      </c>
      <c r="E760" s="364">
        <v>1</v>
      </c>
      <c r="F760" s="364">
        <v>5</v>
      </c>
      <c r="G760" s="364">
        <v>0.015</v>
      </c>
      <c r="H760" s="364">
        <v>239.27</v>
      </c>
      <c r="I760" s="364">
        <v>43.235</v>
      </c>
      <c r="J760" s="364">
        <v>282.52</v>
      </c>
      <c r="K760" s="364">
        <v>34</v>
      </c>
      <c r="L760" s="545" t="s">
        <v>526</v>
      </c>
      <c r="M760" s="290" t="s">
        <v>527</v>
      </c>
      <c r="N760" s="128"/>
      <c r="O760" s="128"/>
    </row>
    <row r="761" spans="1:15" s="108" customFormat="1" ht="92.25" customHeight="1">
      <c r="A761" s="684">
        <v>2</v>
      </c>
      <c r="B761" s="364" t="s">
        <v>529</v>
      </c>
      <c r="C761" s="364">
        <v>1</v>
      </c>
      <c r="D761" s="364">
        <v>3</v>
      </c>
      <c r="E761" s="364" t="s">
        <v>292</v>
      </c>
      <c r="F761" s="364">
        <v>1</v>
      </c>
      <c r="G761" s="364" t="s">
        <v>292</v>
      </c>
      <c r="H761" s="364">
        <v>0.018</v>
      </c>
      <c r="I761" s="364">
        <v>12.619</v>
      </c>
      <c r="J761" s="364">
        <v>12.637</v>
      </c>
      <c r="K761" s="364">
        <v>5</v>
      </c>
      <c r="L761" s="545"/>
      <c r="M761" s="290" t="s">
        <v>530</v>
      </c>
      <c r="N761" s="128"/>
      <c r="O761" s="128"/>
    </row>
    <row r="762" spans="1:15" s="108" customFormat="1" ht="48" customHeight="1">
      <c r="A762" s="107">
        <v>3</v>
      </c>
      <c r="B762" s="364" t="s">
        <v>532</v>
      </c>
      <c r="C762" s="364">
        <v>1</v>
      </c>
      <c r="D762" s="364">
        <v>1</v>
      </c>
      <c r="E762" s="364" t="s">
        <v>292</v>
      </c>
      <c r="F762" s="364" t="s">
        <v>292</v>
      </c>
      <c r="G762" s="364" t="s">
        <v>292</v>
      </c>
      <c r="H762" s="364" t="s">
        <v>292</v>
      </c>
      <c r="I762" s="364">
        <v>0.4</v>
      </c>
      <c r="J762" s="364">
        <v>0.4</v>
      </c>
      <c r="K762" s="364">
        <v>2</v>
      </c>
      <c r="L762" s="545"/>
      <c r="M762" s="290" t="s">
        <v>531</v>
      </c>
      <c r="N762" s="128"/>
      <c r="O762" s="128"/>
    </row>
    <row r="763" spans="1:15" s="108" customFormat="1" ht="181.5" customHeight="1">
      <c r="A763" s="332">
        <v>4</v>
      </c>
      <c r="B763" s="364" t="s">
        <v>533</v>
      </c>
      <c r="C763" s="364">
        <v>2</v>
      </c>
      <c r="D763" s="364">
        <v>8</v>
      </c>
      <c r="E763" s="364" t="s">
        <v>292</v>
      </c>
      <c r="F763" s="364">
        <v>1</v>
      </c>
      <c r="G763" s="364" t="s">
        <v>292</v>
      </c>
      <c r="H763" s="364">
        <v>0.015</v>
      </c>
      <c r="I763" s="364">
        <v>27.652</v>
      </c>
      <c r="J763" s="364">
        <v>27.667</v>
      </c>
      <c r="K763" s="364">
        <v>11</v>
      </c>
      <c r="L763" s="364"/>
      <c r="M763" s="290" t="s">
        <v>534</v>
      </c>
      <c r="N763" s="128"/>
      <c r="O763" s="128"/>
    </row>
    <row r="764" spans="1:11" s="108" customFormat="1" ht="19.5" customHeight="1">
      <c r="A764" s="985" t="s">
        <v>139</v>
      </c>
      <c r="B764" s="985"/>
      <c r="C764" s="113">
        <v>5</v>
      </c>
      <c r="D764" s="113">
        <f>SUM(D760:D763)</f>
        <v>43</v>
      </c>
      <c r="E764" s="137">
        <v>1</v>
      </c>
      <c r="F764" s="113">
        <f>SUM(F760:F763)</f>
        <v>7</v>
      </c>
      <c r="G764" s="584">
        <v>0.015</v>
      </c>
      <c r="H764" s="584">
        <f>SUM(H760:H763)</f>
        <v>239.303</v>
      </c>
      <c r="I764" s="584">
        <f>SUM(I760:I763)</f>
        <v>83.906</v>
      </c>
      <c r="J764" s="437">
        <f>SUM(J760:J763)</f>
        <v>323.22399999999993</v>
      </c>
      <c r="K764" s="117">
        <f>SUM(K760:K763)</f>
        <v>52</v>
      </c>
    </row>
    <row r="765" spans="1:11" s="108" customFormat="1" ht="10.5" customHeight="1">
      <c r="A765" s="160"/>
      <c r="B765" s="161"/>
      <c r="C765" s="161"/>
      <c r="D765" s="162"/>
      <c r="E765" s="162"/>
      <c r="F765" s="162"/>
      <c r="G765" s="163"/>
      <c r="H765" s="163"/>
      <c r="I765" s="163"/>
      <c r="J765" s="60"/>
      <c r="K765" s="287"/>
    </row>
    <row r="766" spans="1:12" s="108" customFormat="1" ht="45" customHeight="1">
      <c r="A766" s="135"/>
      <c r="B766" s="1119" t="s">
        <v>294</v>
      </c>
      <c r="C766" s="1119"/>
      <c r="D766" s="1119"/>
      <c r="E766" s="1119"/>
      <c r="F766" s="1119"/>
      <c r="G766" s="1119"/>
      <c r="H766" s="1119"/>
      <c r="I766" s="1119"/>
      <c r="J766" s="1119"/>
      <c r="K766" s="1119"/>
      <c r="L766" s="1119"/>
    </row>
    <row r="767" spans="1:15" s="108" customFormat="1" ht="45" customHeight="1">
      <c r="A767" s="332">
        <v>1</v>
      </c>
      <c r="B767" s="96" t="s">
        <v>568</v>
      </c>
      <c r="C767" s="332" t="s">
        <v>292</v>
      </c>
      <c r="D767" s="332">
        <v>49</v>
      </c>
      <c r="E767" s="332">
        <v>9</v>
      </c>
      <c r="F767" s="332">
        <v>7</v>
      </c>
      <c r="G767" s="332">
        <v>1.4</v>
      </c>
      <c r="H767" s="332">
        <v>38.7</v>
      </c>
      <c r="I767" s="332">
        <v>135.6</v>
      </c>
      <c r="J767" s="332">
        <v>175.7</v>
      </c>
      <c r="K767" s="332">
        <v>2</v>
      </c>
      <c r="L767" s="299"/>
      <c r="M767" s="290" t="s">
        <v>570</v>
      </c>
      <c r="N767" s="646"/>
      <c r="O767" s="647"/>
    </row>
    <row r="768" spans="1:15" s="108" customFormat="1" ht="45" customHeight="1">
      <c r="A768" s="332">
        <v>2</v>
      </c>
      <c r="B768" s="332" t="s">
        <v>539</v>
      </c>
      <c r="C768" s="332" t="s">
        <v>292</v>
      </c>
      <c r="D768" s="332">
        <v>61</v>
      </c>
      <c r="E768" s="332">
        <v>10020</v>
      </c>
      <c r="F768" s="332">
        <v>28</v>
      </c>
      <c r="G768" s="332">
        <v>245.36</v>
      </c>
      <c r="H768" s="332">
        <v>524.94</v>
      </c>
      <c r="I768" s="332">
        <v>4950.4</v>
      </c>
      <c r="J768" s="332">
        <v>5720.7</v>
      </c>
      <c r="K768" s="332">
        <v>2</v>
      </c>
      <c r="L768" s="299"/>
      <c r="M768" s="290" t="s">
        <v>571</v>
      </c>
      <c r="N768" s="646"/>
      <c r="O768" s="647"/>
    </row>
    <row r="769" spans="1:15" s="108" customFormat="1" ht="63" customHeight="1">
      <c r="A769" s="332">
        <v>3</v>
      </c>
      <c r="B769" s="332" t="s">
        <v>563</v>
      </c>
      <c r="C769" s="332" t="s">
        <v>292</v>
      </c>
      <c r="D769" s="332">
        <v>74</v>
      </c>
      <c r="E769" s="332">
        <v>2145</v>
      </c>
      <c r="F769" s="332">
        <v>15</v>
      </c>
      <c r="G769" s="332">
        <v>194.3</v>
      </c>
      <c r="H769" s="332">
        <v>13.45</v>
      </c>
      <c r="I769" s="332">
        <v>82.95</v>
      </c>
      <c r="J769" s="332">
        <v>290.7</v>
      </c>
      <c r="K769" s="332">
        <v>3</v>
      </c>
      <c r="L769" s="299"/>
      <c r="M769" s="290" t="s">
        <v>572</v>
      </c>
      <c r="N769" s="646"/>
      <c r="O769" s="647"/>
    </row>
    <row r="770" spans="1:15" s="108" customFormat="1" ht="34.5" customHeight="1">
      <c r="A770" s="332">
        <v>4</v>
      </c>
      <c r="B770" s="332" t="s">
        <v>569</v>
      </c>
      <c r="C770" s="332" t="s">
        <v>292</v>
      </c>
      <c r="D770" s="332">
        <v>15</v>
      </c>
      <c r="E770" s="332">
        <v>91</v>
      </c>
      <c r="F770" s="332">
        <v>19</v>
      </c>
      <c r="G770" s="332">
        <v>4.12</v>
      </c>
      <c r="H770" s="332">
        <v>3.8</v>
      </c>
      <c r="I770" s="332">
        <v>14.02</v>
      </c>
      <c r="J770" s="332">
        <v>21.94</v>
      </c>
      <c r="K770" s="332">
        <v>2</v>
      </c>
      <c r="L770" s="299"/>
      <c r="M770" s="290" t="s">
        <v>573</v>
      </c>
      <c r="N770" s="646"/>
      <c r="O770" s="647"/>
    </row>
    <row r="771" spans="1:15" s="108" customFormat="1" ht="15.75" customHeight="1">
      <c r="A771" s="332">
        <v>5</v>
      </c>
      <c r="B771" s="414" t="s">
        <v>295</v>
      </c>
      <c r="C771" s="332" t="s">
        <v>292</v>
      </c>
      <c r="D771" s="332">
        <v>8</v>
      </c>
      <c r="E771" s="332" t="s">
        <v>292</v>
      </c>
      <c r="F771" s="332">
        <v>2</v>
      </c>
      <c r="G771" s="332" t="s">
        <v>292</v>
      </c>
      <c r="H771" s="332">
        <v>5.6</v>
      </c>
      <c r="I771" s="332">
        <v>21.4</v>
      </c>
      <c r="J771" s="332">
        <v>27</v>
      </c>
      <c r="K771" s="332">
        <v>1</v>
      </c>
      <c r="L771" s="299"/>
      <c r="M771" s="290" t="s">
        <v>353</v>
      </c>
      <c r="N771" s="646"/>
      <c r="O771" s="647"/>
    </row>
    <row r="772" spans="1:15" s="108" customFormat="1" ht="17.25" customHeight="1">
      <c r="A772" s="332">
        <v>6</v>
      </c>
      <c r="B772" s="414" t="s">
        <v>296</v>
      </c>
      <c r="C772" s="332" t="s">
        <v>292</v>
      </c>
      <c r="D772" s="332">
        <v>28</v>
      </c>
      <c r="E772" s="332">
        <v>1287</v>
      </c>
      <c r="F772" s="332">
        <v>8</v>
      </c>
      <c r="G772" s="332">
        <v>4.7</v>
      </c>
      <c r="H772" s="332">
        <v>11.1</v>
      </c>
      <c r="I772" s="332">
        <v>20</v>
      </c>
      <c r="J772" s="332">
        <v>35.8</v>
      </c>
      <c r="K772" s="332">
        <v>1</v>
      </c>
      <c r="L772" s="299"/>
      <c r="M772" s="290" t="s">
        <v>354</v>
      </c>
      <c r="N772" s="646"/>
      <c r="O772" s="647"/>
    </row>
    <row r="773" spans="1:12" s="108" customFormat="1" ht="21" customHeight="1">
      <c r="A773" s="985" t="s">
        <v>125</v>
      </c>
      <c r="B773" s="985"/>
      <c r="C773" s="407" t="s">
        <v>292</v>
      </c>
      <c r="D773" s="117">
        <f aca="true" t="shared" si="33" ref="D773:K773">SUM(D767:D772)</f>
        <v>235</v>
      </c>
      <c r="E773" s="117">
        <f t="shared" si="33"/>
        <v>13552</v>
      </c>
      <c r="F773" s="117">
        <f t="shared" si="33"/>
        <v>79</v>
      </c>
      <c r="G773" s="117">
        <f t="shared" si="33"/>
        <v>449.88000000000005</v>
      </c>
      <c r="H773" s="117">
        <f t="shared" si="33"/>
        <v>597.5900000000001</v>
      </c>
      <c r="I773" s="117">
        <f t="shared" si="33"/>
        <v>5224.37</v>
      </c>
      <c r="J773" s="117">
        <f t="shared" si="33"/>
        <v>6271.839999999999</v>
      </c>
      <c r="K773" s="117">
        <f t="shared" si="33"/>
        <v>11</v>
      </c>
      <c r="L773" s="289"/>
    </row>
    <row r="774" spans="1:11" s="108" customFormat="1" ht="11.25" customHeight="1">
      <c r="A774" s="130"/>
      <c r="B774" s="282"/>
      <c r="C774" s="282"/>
      <c r="D774" s="282"/>
      <c r="E774" s="282"/>
      <c r="F774" s="282"/>
      <c r="G774" s="282"/>
      <c r="H774" s="282"/>
      <c r="I774" s="282"/>
      <c r="J774" s="282"/>
      <c r="K774" s="287"/>
    </row>
    <row r="775" spans="1:11" s="108" customFormat="1" ht="18.75">
      <c r="A775" s="134"/>
      <c r="B775" s="976" t="s">
        <v>264</v>
      </c>
      <c r="C775" s="976"/>
      <c r="D775" s="975"/>
      <c r="E775" s="975"/>
      <c r="F775" s="975"/>
      <c r="G775" s="975"/>
      <c r="H775" s="975"/>
      <c r="I775" s="975"/>
      <c r="J775" s="975"/>
      <c r="K775" s="287"/>
    </row>
    <row r="776" spans="1:11" s="108" customFormat="1" ht="12" customHeight="1">
      <c r="A776" s="135"/>
      <c r="B776" s="60"/>
      <c r="C776" s="60"/>
      <c r="D776" s="60"/>
      <c r="E776" s="60"/>
      <c r="F776" s="60"/>
      <c r="G776" s="60"/>
      <c r="H776" s="60"/>
      <c r="I776" s="60"/>
      <c r="J776" s="60"/>
      <c r="K776" s="287"/>
    </row>
    <row r="777" spans="1:15" s="108" customFormat="1" ht="45.75" customHeight="1">
      <c r="A777" s="457">
        <v>1</v>
      </c>
      <c r="B777" s="332" t="s">
        <v>1041</v>
      </c>
      <c r="C777" s="381" t="s">
        <v>292</v>
      </c>
      <c r="D777" s="332">
        <v>101</v>
      </c>
      <c r="E777" s="332">
        <v>14525</v>
      </c>
      <c r="F777" s="332">
        <v>240</v>
      </c>
      <c r="G777" s="335">
        <v>3843.15</v>
      </c>
      <c r="H777" s="383">
        <v>108520</v>
      </c>
      <c r="I777" s="383">
        <v>10025</v>
      </c>
      <c r="J777" s="386">
        <v>122388.15</v>
      </c>
      <c r="K777" s="332">
        <v>4</v>
      </c>
      <c r="L777" s="290" t="s">
        <v>1046</v>
      </c>
      <c r="M777" s="97" t="s">
        <v>1047</v>
      </c>
      <c r="N777" s="685"/>
      <c r="O777" s="379"/>
    </row>
    <row r="778" spans="1:15" s="108" customFormat="1" ht="63" customHeight="1">
      <c r="A778" s="457">
        <v>2</v>
      </c>
      <c r="B778" s="332" t="s">
        <v>1042</v>
      </c>
      <c r="C778" s="381" t="s">
        <v>292</v>
      </c>
      <c r="D778" s="332">
        <v>72</v>
      </c>
      <c r="E778" s="332">
        <v>18026</v>
      </c>
      <c r="F778" s="332">
        <v>278</v>
      </c>
      <c r="G778" s="385">
        <v>3251.9</v>
      </c>
      <c r="H778" s="383">
        <v>111155.386</v>
      </c>
      <c r="I778" s="383">
        <v>6687.684</v>
      </c>
      <c r="J778" s="386">
        <v>121094.97</v>
      </c>
      <c r="K778" s="239">
        <v>7</v>
      </c>
      <c r="L778" s="290" t="s">
        <v>1048</v>
      </c>
      <c r="M778" s="97" t="s">
        <v>1049</v>
      </c>
      <c r="N778" s="685"/>
      <c r="O778" s="290"/>
    </row>
    <row r="779" spans="1:15" s="108" customFormat="1" ht="91.5" customHeight="1">
      <c r="A779" s="541">
        <v>3</v>
      </c>
      <c r="B779" s="332" t="s">
        <v>1044</v>
      </c>
      <c r="C779" s="381" t="s">
        <v>292</v>
      </c>
      <c r="D779" s="332">
        <v>326</v>
      </c>
      <c r="E779" s="332">
        <v>26911</v>
      </c>
      <c r="F779" s="332">
        <v>408</v>
      </c>
      <c r="G779" s="385">
        <v>11488</v>
      </c>
      <c r="H779" s="383">
        <v>154549</v>
      </c>
      <c r="I779" s="383">
        <v>8581.629</v>
      </c>
      <c r="J779" s="386">
        <v>174618.629</v>
      </c>
      <c r="K779" s="239">
        <v>99</v>
      </c>
      <c r="L779" s="290" t="s">
        <v>1050</v>
      </c>
      <c r="M779" s="97" t="s">
        <v>1051</v>
      </c>
      <c r="N779" s="685"/>
      <c r="O779" s="290"/>
    </row>
    <row r="780" spans="1:15" s="108" customFormat="1" ht="151.5" customHeight="1">
      <c r="A780" s="541">
        <v>4</v>
      </c>
      <c r="B780" s="332" t="s">
        <v>1043</v>
      </c>
      <c r="C780" s="381">
        <v>1</v>
      </c>
      <c r="D780" s="332">
        <v>79</v>
      </c>
      <c r="E780" s="332">
        <v>603</v>
      </c>
      <c r="F780" s="332">
        <v>170</v>
      </c>
      <c r="G780" s="385">
        <v>63.1</v>
      </c>
      <c r="H780" s="383">
        <v>29876.87</v>
      </c>
      <c r="I780" s="383">
        <v>3559.807</v>
      </c>
      <c r="J780" s="386">
        <v>33499.7608</v>
      </c>
      <c r="K780" s="239">
        <v>11</v>
      </c>
      <c r="L780" s="290" t="s">
        <v>1052</v>
      </c>
      <c r="M780" s="97" t="s">
        <v>1053</v>
      </c>
      <c r="N780" s="257"/>
      <c r="O780" s="379"/>
    </row>
    <row r="781" spans="1:15" s="108" customFormat="1" ht="183.75" customHeight="1">
      <c r="A781" s="541">
        <v>5</v>
      </c>
      <c r="B781" s="332" t="s">
        <v>1045</v>
      </c>
      <c r="C781" s="381">
        <v>1</v>
      </c>
      <c r="D781" s="332">
        <v>274</v>
      </c>
      <c r="E781" s="332">
        <v>22971</v>
      </c>
      <c r="F781" s="332">
        <v>1799</v>
      </c>
      <c r="G781" s="385">
        <v>27353.24</v>
      </c>
      <c r="H781" s="383">
        <v>205550.869</v>
      </c>
      <c r="I781" s="383">
        <v>32755.1788</v>
      </c>
      <c r="J781" s="386">
        <v>265659.288</v>
      </c>
      <c r="K781" s="239">
        <v>12</v>
      </c>
      <c r="L781" s="290" t="s">
        <v>1054</v>
      </c>
      <c r="M781" s="97" t="s">
        <v>1055</v>
      </c>
      <c r="N781" s="257"/>
      <c r="O781" s="685"/>
    </row>
    <row r="782" spans="1:11" s="108" customFormat="1" ht="22.5" customHeight="1">
      <c r="A782" s="977" t="s">
        <v>139</v>
      </c>
      <c r="B782" s="983"/>
      <c r="C782" s="445">
        <v>2</v>
      </c>
      <c r="D782" s="445">
        <f aca="true" t="shared" si="34" ref="D782:K782">SUM(D777:D781)</f>
        <v>852</v>
      </c>
      <c r="E782" s="445">
        <f t="shared" si="34"/>
        <v>83036</v>
      </c>
      <c r="F782" s="445">
        <f t="shared" si="34"/>
        <v>2895</v>
      </c>
      <c r="G782" s="447">
        <f t="shared" si="34"/>
        <v>45999.39</v>
      </c>
      <c r="H782" s="496">
        <f t="shared" si="34"/>
        <v>609652.125</v>
      </c>
      <c r="I782" s="436">
        <f t="shared" si="34"/>
        <v>61609.298800000004</v>
      </c>
      <c r="J782" s="436">
        <f t="shared" si="34"/>
        <v>717260.7978</v>
      </c>
      <c r="K782" s="117">
        <f t="shared" si="34"/>
        <v>133</v>
      </c>
    </row>
    <row r="783" spans="1:11" s="108" customFormat="1" ht="12" customHeight="1">
      <c r="A783" s="134"/>
      <c r="B783" s="60"/>
      <c r="C783" s="60"/>
      <c r="D783" s="60"/>
      <c r="E783" s="60"/>
      <c r="F783" s="60"/>
      <c r="G783" s="60"/>
      <c r="H783" s="60"/>
      <c r="I783" s="60"/>
      <c r="J783" s="60"/>
      <c r="K783" s="287"/>
    </row>
    <row r="784" spans="1:11" s="108" customFormat="1" ht="18.75" customHeight="1">
      <c r="A784" s="134"/>
      <c r="B784" s="976" t="s">
        <v>250</v>
      </c>
      <c r="C784" s="976"/>
      <c r="D784" s="975"/>
      <c r="E784" s="975"/>
      <c r="F784" s="975"/>
      <c r="G784" s="975"/>
      <c r="H784" s="975"/>
      <c r="I784" s="975"/>
      <c r="J784" s="975"/>
      <c r="K784" s="287"/>
    </row>
    <row r="785" spans="1:11" s="108" customFormat="1" ht="12" customHeight="1">
      <c r="A785" s="135"/>
      <c r="B785" s="61"/>
      <c r="C785" s="61"/>
      <c r="D785" s="61"/>
      <c r="E785" s="61"/>
      <c r="F785" s="61"/>
      <c r="G785" s="61"/>
      <c r="H785" s="61"/>
      <c r="I785" s="61"/>
      <c r="J785" s="61"/>
      <c r="K785" s="288"/>
    </row>
    <row r="786" spans="1:15" s="108" customFormat="1" ht="30" customHeight="1">
      <c r="A786" s="332">
        <v>1</v>
      </c>
      <c r="B786" s="332" t="s">
        <v>592</v>
      </c>
      <c r="C786" s="381" t="s">
        <v>292</v>
      </c>
      <c r="D786" s="332">
        <v>5</v>
      </c>
      <c r="E786" s="381" t="s">
        <v>292</v>
      </c>
      <c r="F786" s="381" t="s">
        <v>292</v>
      </c>
      <c r="G786" s="381" t="s">
        <v>292</v>
      </c>
      <c r="H786" s="381" t="s">
        <v>292</v>
      </c>
      <c r="I786" s="385">
        <v>4.47</v>
      </c>
      <c r="J786" s="388">
        <f>SUM(G786:I786)</f>
        <v>4.47</v>
      </c>
      <c r="K786" s="239">
        <v>9</v>
      </c>
      <c r="L786" s="97" t="s">
        <v>590</v>
      </c>
      <c r="M786" s="615"/>
      <c r="N786" s="686"/>
      <c r="O786" s="687"/>
    </row>
    <row r="787" spans="1:15" s="108" customFormat="1" ht="18.75" customHeight="1">
      <c r="A787" s="532">
        <v>2</v>
      </c>
      <c r="B787" s="299" t="s">
        <v>593</v>
      </c>
      <c r="C787" s="381" t="s">
        <v>292</v>
      </c>
      <c r="D787" s="332">
        <v>1</v>
      </c>
      <c r="E787" s="381" t="s">
        <v>292</v>
      </c>
      <c r="F787" s="381" t="s">
        <v>292</v>
      </c>
      <c r="G787" s="381" t="s">
        <v>292</v>
      </c>
      <c r="H787" s="381" t="s">
        <v>292</v>
      </c>
      <c r="I787" s="385">
        <v>1.54</v>
      </c>
      <c r="J787" s="385">
        <v>1.54</v>
      </c>
      <c r="K787" s="239">
        <v>11</v>
      </c>
      <c r="L787" s="97" t="s">
        <v>591</v>
      </c>
      <c r="M787" s="97"/>
      <c r="N787" s="389"/>
      <c r="O787" s="688"/>
    </row>
    <row r="788" spans="1:15" s="108" customFormat="1" ht="32.25" customHeight="1">
      <c r="A788" s="689">
        <v>3</v>
      </c>
      <c r="B788" s="299" t="s">
        <v>594</v>
      </c>
      <c r="C788" s="381" t="s">
        <v>292</v>
      </c>
      <c r="D788" s="332">
        <v>1</v>
      </c>
      <c r="E788" s="381" t="s">
        <v>292</v>
      </c>
      <c r="F788" s="381" t="s">
        <v>292</v>
      </c>
      <c r="G788" s="381" t="s">
        <v>292</v>
      </c>
      <c r="H788" s="381" t="s">
        <v>292</v>
      </c>
      <c r="I788" s="385">
        <v>0.5</v>
      </c>
      <c r="J788" s="448">
        <v>0.5</v>
      </c>
      <c r="K788" s="239">
        <v>1</v>
      </c>
      <c r="L788" s="97" t="s">
        <v>595</v>
      </c>
      <c r="M788" s="690"/>
      <c r="N788" s="389"/>
      <c r="O788" s="688"/>
    </row>
    <row r="789" spans="1:15" s="108" customFormat="1" ht="18" customHeight="1">
      <c r="A789" s="97"/>
      <c r="B789" s="279" t="s">
        <v>102</v>
      </c>
      <c r="C789" s="391" t="s">
        <v>292</v>
      </c>
      <c r="D789" s="398">
        <f>SUM(D786:D788)</f>
        <v>7</v>
      </c>
      <c r="E789" s="112" t="s">
        <v>292</v>
      </c>
      <c r="F789" s="112" t="s">
        <v>292</v>
      </c>
      <c r="G789" s="112" t="s">
        <v>292</v>
      </c>
      <c r="H789" s="112" t="s">
        <v>292</v>
      </c>
      <c r="I789" s="393">
        <v>6.51</v>
      </c>
      <c r="J789" s="616">
        <v>6.51</v>
      </c>
      <c r="K789" s="146">
        <f>SUM(K786:K788)</f>
        <v>21</v>
      </c>
      <c r="L789" s="97"/>
      <c r="M789" s="97"/>
      <c r="N789" s="389"/>
      <c r="O789" s="527"/>
    </row>
    <row r="790" spans="1:11" s="108" customFormat="1" ht="12" customHeight="1">
      <c r="A790" s="160"/>
      <c r="B790" s="161"/>
      <c r="C790" s="161"/>
      <c r="D790" s="162"/>
      <c r="E790" s="162"/>
      <c r="F790" s="162"/>
      <c r="G790" s="163"/>
      <c r="H790" s="163"/>
      <c r="I790" s="163"/>
      <c r="J790" s="60"/>
      <c r="K790" s="287"/>
    </row>
    <row r="791" spans="1:11" s="108" customFormat="1" ht="18.75">
      <c r="A791" s="134"/>
      <c r="B791" s="976" t="s">
        <v>265</v>
      </c>
      <c r="C791" s="976"/>
      <c r="D791" s="975"/>
      <c r="E791" s="975"/>
      <c r="F791" s="975"/>
      <c r="G791" s="975"/>
      <c r="H791" s="975"/>
      <c r="I791" s="975"/>
      <c r="J791" s="975"/>
      <c r="K791" s="287"/>
    </row>
    <row r="792" spans="1:11" s="108" customFormat="1" ht="12" customHeight="1">
      <c r="A792" s="134"/>
      <c r="B792" s="60"/>
      <c r="C792" s="60"/>
      <c r="D792" s="60"/>
      <c r="E792" s="60"/>
      <c r="F792" s="60"/>
      <c r="G792" s="60"/>
      <c r="H792" s="60"/>
      <c r="I792" s="60"/>
      <c r="J792" s="60"/>
      <c r="K792" s="287"/>
    </row>
    <row r="793" spans="1:15" s="108" customFormat="1" ht="196.5" customHeight="1">
      <c r="A793" s="107">
        <v>1</v>
      </c>
      <c r="B793" s="414" t="s">
        <v>1199</v>
      </c>
      <c r="C793" s="239">
        <v>1</v>
      </c>
      <c r="D793" s="239">
        <v>64</v>
      </c>
      <c r="E793" s="239">
        <v>12</v>
      </c>
      <c r="F793" s="239">
        <v>64</v>
      </c>
      <c r="G793" s="239">
        <v>0.03</v>
      </c>
      <c r="H793" s="239">
        <v>4.39</v>
      </c>
      <c r="I793" s="239">
        <v>54.842</v>
      </c>
      <c r="J793" s="239">
        <v>59.262</v>
      </c>
      <c r="K793" s="1038">
        <v>1</v>
      </c>
      <c r="L793" s="474"/>
      <c r="M793" s="290" t="s">
        <v>1206</v>
      </c>
      <c r="N793" s="128"/>
      <c r="O793" s="128"/>
    </row>
    <row r="794" spans="1:15" s="108" customFormat="1" ht="134.25" customHeight="1">
      <c r="A794" s="107">
        <v>2</v>
      </c>
      <c r="B794" s="332" t="s">
        <v>1200</v>
      </c>
      <c r="C794" s="239">
        <v>2</v>
      </c>
      <c r="D794" s="239">
        <v>48</v>
      </c>
      <c r="E794" s="239">
        <v>75</v>
      </c>
      <c r="F794" s="239">
        <v>24</v>
      </c>
      <c r="G794" s="239">
        <v>22.5</v>
      </c>
      <c r="H794" s="239">
        <v>9.303</v>
      </c>
      <c r="I794" s="239">
        <v>136.89</v>
      </c>
      <c r="J794" s="239">
        <v>168.693</v>
      </c>
      <c r="K794" s="1039"/>
      <c r="L794" s="239"/>
      <c r="M794" s="290" t="s">
        <v>1207</v>
      </c>
      <c r="N794" s="128"/>
      <c r="O794" s="128"/>
    </row>
    <row r="795" spans="1:15" s="108" customFormat="1" ht="75.75" customHeight="1">
      <c r="A795" s="107">
        <v>3</v>
      </c>
      <c r="B795" s="332" t="s">
        <v>1201</v>
      </c>
      <c r="C795" s="239">
        <v>1</v>
      </c>
      <c r="D795" s="239">
        <v>38</v>
      </c>
      <c r="E795" s="239">
        <v>105</v>
      </c>
      <c r="F795" s="239">
        <v>48</v>
      </c>
      <c r="G795" s="239">
        <v>5.1</v>
      </c>
      <c r="H795" s="239">
        <v>0.15</v>
      </c>
      <c r="I795" s="239">
        <v>96.85</v>
      </c>
      <c r="J795" s="239">
        <v>102.1</v>
      </c>
      <c r="K795" s="1039"/>
      <c r="L795" s="332"/>
      <c r="M795" s="290" t="s">
        <v>1208</v>
      </c>
      <c r="N795" s="128"/>
      <c r="O795" s="128"/>
    </row>
    <row r="796" spans="1:15" s="108" customFormat="1" ht="119.25" customHeight="1">
      <c r="A796" s="107">
        <v>4</v>
      </c>
      <c r="B796" s="332" t="s">
        <v>1202</v>
      </c>
      <c r="C796" s="239">
        <v>1</v>
      </c>
      <c r="D796" s="239">
        <v>17</v>
      </c>
      <c r="E796" s="239" t="s">
        <v>292</v>
      </c>
      <c r="F796" s="239">
        <v>8</v>
      </c>
      <c r="G796" s="239" t="s">
        <v>292</v>
      </c>
      <c r="H796" s="239" t="s">
        <v>292</v>
      </c>
      <c r="I796" s="239">
        <v>39.68</v>
      </c>
      <c r="J796" s="239">
        <v>39.68</v>
      </c>
      <c r="K796" s="1039"/>
      <c r="L796" s="239"/>
      <c r="M796" s="290" t="s">
        <v>1209</v>
      </c>
      <c r="N796" s="128"/>
      <c r="O796" s="128"/>
    </row>
    <row r="797" spans="1:15" s="108" customFormat="1" ht="121.5" customHeight="1">
      <c r="A797" s="107">
        <v>5</v>
      </c>
      <c r="B797" s="332" t="s">
        <v>1203</v>
      </c>
      <c r="C797" s="239">
        <v>1</v>
      </c>
      <c r="D797" s="239">
        <v>13</v>
      </c>
      <c r="E797" s="239">
        <v>50</v>
      </c>
      <c r="F797" s="239">
        <v>5</v>
      </c>
      <c r="G797" s="239">
        <v>0.5</v>
      </c>
      <c r="H797" s="239" t="s">
        <v>292</v>
      </c>
      <c r="I797" s="239">
        <v>25.36</v>
      </c>
      <c r="J797" s="239">
        <v>25.86</v>
      </c>
      <c r="K797" s="1039"/>
      <c r="L797" s="363" t="s">
        <v>1205</v>
      </c>
      <c r="M797" s="290" t="s">
        <v>1210</v>
      </c>
      <c r="N797" s="128"/>
      <c r="O797" s="128"/>
    </row>
    <row r="798" spans="1:15" s="108" customFormat="1" ht="136.5" customHeight="1">
      <c r="A798" s="107">
        <v>6</v>
      </c>
      <c r="B798" s="332" t="s">
        <v>1204</v>
      </c>
      <c r="C798" s="239">
        <v>2</v>
      </c>
      <c r="D798" s="239">
        <v>23</v>
      </c>
      <c r="E798" s="239">
        <v>40</v>
      </c>
      <c r="F798" s="239">
        <v>25</v>
      </c>
      <c r="G798" s="239">
        <v>0.12</v>
      </c>
      <c r="H798" s="239">
        <v>0.34</v>
      </c>
      <c r="I798" s="239">
        <v>69.96</v>
      </c>
      <c r="J798" s="239">
        <v>70.42</v>
      </c>
      <c r="K798" s="1039"/>
      <c r="L798" s="239"/>
      <c r="M798" s="290" t="s">
        <v>1211</v>
      </c>
      <c r="N798" s="128"/>
      <c r="O798" s="128"/>
    </row>
    <row r="799" spans="1:15" s="108" customFormat="1" ht="18" customHeight="1">
      <c r="A799" s="107">
        <v>7</v>
      </c>
      <c r="B799" s="414" t="s">
        <v>131</v>
      </c>
      <c r="C799" s="239" t="s">
        <v>292</v>
      </c>
      <c r="D799" s="239">
        <v>1</v>
      </c>
      <c r="E799" s="239" t="s">
        <v>292</v>
      </c>
      <c r="F799" s="239">
        <v>20</v>
      </c>
      <c r="G799" s="239" t="s">
        <v>292</v>
      </c>
      <c r="H799" s="239">
        <v>78</v>
      </c>
      <c r="I799" s="239" t="s">
        <v>292</v>
      </c>
      <c r="J799" s="239">
        <v>78</v>
      </c>
      <c r="K799" s="1039"/>
      <c r="L799" s="239"/>
      <c r="M799" s="257" t="s">
        <v>356</v>
      </c>
      <c r="N799" s="128"/>
      <c r="O799" s="128"/>
    </row>
    <row r="800" spans="1:15" s="108" customFormat="1" ht="29.25" customHeight="1">
      <c r="A800" s="691"/>
      <c r="B800" s="692"/>
      <c r="C800" s="692"/>
      <c r="D800" s="693"/>
      <c r="E800" s="693"/>
      <c r="F800" s="693"/>
      <c r="G800" s="693"/>
      <c r="H800" s="693"/>
      <c r="I800" s="693"/>
      <c r="J800" s="694"/>
      <c r="K800" s="1040"/>
      <c r="L800" s="695"/>
      <c r="M800" s="696" t="s">
        <v>307</v>
      </c>
      <c r="N800" s="128"/>
      <c r="O800" s="128"/>
    </row>
    <row r="801" spans="1:12" s="108" customFormat="1" ht="19.5" customHeight="1">
      <c r="A801" s="983" t="s">
        <v>139</v>
      </c>
      <c r="B801" s="983"/>
      <c r="C801" s="186">
        <v>8</v>
      </c>
      <c r="D801" s="186">
        <v>204</v>
      </c>
      <c r="E801" s="186">
        <v>282</v>
      </c>
      <c r="F801" s="186">
        <v>194</v>
      </c>
      <c r="G801" s="186">
        <v>28.25</v>
      </c>
      <c r="H801" s="186">
        <v>92.183</v>
      </c>
      <c r="I801" s="186">
        <v>423.582</v>
      </c>
      <c r="J801" s="186">
        <v>544.015</v>
      </c>
      <c r="K801" s="697">
        <v>1</v>
      </c>
      <c r="L801" s="698"/>
    </row>
    <row r="802" spans="1:11" s="108" customFormat="1" ht="12" customHeight="1">
      <c r="A802" s="130"/>
      <c r="B802" s="282"/>
      <c r="C802" s="282"/>
      <c r="D802" s="282"/>
      <c r="E802" s="282"/>
      <c r="F802" s="282"/>
      <c r="G802" s="282"/>
      <c r="H802" s="282"/>
      <c r="I802" s="282"/>
      <c r="J802" s="282"/>
      <c r="K802" s="287"/>
    </row>
    <row r="803" spans="1:11" s="108" customFormat="1" ht="18.75">
      <c r="A803" s="134"/>
      <c r="B803" s="976" t="s">
        <v>298</v>
      </c>
      <c r="C803" s="976"/>
      <c r="D803" s="975"/>
      <c r="E803" s="975"/>
      <c r="F803" s="975"/>
      <c r="G803" s="975"/>
      <c r="H803" s="975"/>
      <c r="I803" s="975"/>
      <c r="J803" s="975"/>
      <c r="K803" s="287"/>
    </row>
    <row r="804" spans="1:11" s="108" customFormat="1" ht="12" customHeight="1">
      <c r="A804" s="135"/>
      <c r="B804" s="61"/>
      <c r="C804" s="61"/>
      <c r="D804" s="61"/>
      <c r="E804" s="61"/>
      <c r="F804" s="61"/>
      <c r="G804" s="61"/>
      <c r="H804" s="61"/>
      <c r="I804" s="61"/>
      <c r="J804" s="61"/>
      <c r="K804" s="287"/>
    </row>
    <row r="805" spans="1:15" s="108" customFormat="1" ht="75.75" customHeight="1">
      <c r="A805" s="239">
        <v>1</v>
      </c>
      <c r="B805" s="332" t="s">
        <v>602</v>
      </c>
      <c r="C805" s="388" t="s">
        <v>292</v>
      </c>
      <c r="D805" s="239">
        <v>37</v>
      </c>
      <c r="E805" s="239">
        <v>590</v>
      </c>
      <c r="F805" s="239">
        <v>41</v>
      </c>
      <c r="G805" s="239">
        <v>89.1</v>
      </c>
      <c r="H805" s="239">
        <v>427.25</v>
      </c>
      <c r="I805" s="239">
        <v>82.6</v>
      </c>
      <c r="J805" s="239">
        <v>598.95</v>
      </c>
      <c r="K805" s="990">
        <v>1</v>
      </c>
      <c r="L805" s="1108" t="s">
        <v>600</v>
      </c>
      <c r="M805" s="981"/>
      <c r="N805" s="981" t="s">
        <v>604</v>
      </c>
      <c r="O805" s="1116"/>
    </row>
    <row r="806" spans="1:15" s="108" customFormat="1" ht="118.5" customHeight="1">
      <c r="A806" s="332">
        <v>2</v>
      </c>
      <c r="B806" s="332" t="s">
        <v>603</v>
      </c>
      <c r="C806" s="388" t="s">
        <v>292</v>
      </c>
      <c r="D806" s="382">
        <v>337</v>
      </c>
      <c r="E806" s="382">
        <v>21418</v>
      </c>
      <c r="F806" s="382">
        <v>381</v>
      </c>
      <c r="G806" s="388">
        <v>5020.66</v>
      </c>
      <c r="H806" s="385">
        <v>152569.73</v>
      </c>
      <c r="I806" s="388">
        <v>580.2</v>
      </c>
      <c r="J806" s="385">
        <v>158170.59</v>
      </c>
      <c r="K806" s="990"/>
      <c r="L806" s="1109"/>
      <c r="M806" s="1078"/>
      <c r="N806" s="1078"/>
      <c r="O806" s="1117"/>
    </row>
    <row r="807" spans="1:15" s="108" customFormat="1" ht="76.5" customHeight="1">
      <c r="A807" s="239">
        <v>3</v>
      </c>
      <c r="B807" s="332" t="s">
        <v>598</v>
      </c>
      <c r="C807" s="388" t="s">
        <v>292</v>
      </c>
      <c r="D807" s="382">
        <v>90</v>
      </c>
      <c r="E807" s="382">
        <v>2696</v>
      </c>
      <c r="F807" s="382">
        <v>293</v>
      </c>
      <c r="G807" s="388">
        <v>1299.5</v>
      </c>
      <c r="H807" s="388">
        <v>4966.35</v>
      </c>
      <c r="I807" s="385">
        <v>79.85</v>
      </c>
      <c r="J807" s="385">
        <v>6345.700000000001</v>
      </c>
      <c r="K807" s="990"/>
      <c r="L807" s="1109"/>
      <c r="M807" s="1078"/>
      <c r="N807" s="1078"/>
      <c r="O807" s="1117"/>
    </row>
    <row r="808" spans="1:15" s="108" customFormat="1" ht="75.75" customHeight="1">
      <c r="A808" s="332">
        <v>4</v>
      </c>
      <c r="B808" s="332" t="s">
        <v>599</v>
      </c>
      <c r="C808" s="388" t="s">
        <v>292</v>
      </c>
      <c r="D808" s="382">
        <v>114</v>
      </c>
      <c r="E808" s="382">
        <v>14905</v>
      </c>
      <c r="F808" s="382">
        <v>200</v>
      </c>
      <c r="G808" s="388">
        <v>2712</v>
      </c>
      <c r="H808" s="388">
        <v>82032</v>
      </c>
      <c r="I808" s="388">
        <v>107</v>
      </c>
      <c r="J808" s="388">
        <v>84851</v>
      </c>
      <c r="K808" s="990"/>
      <c r="L808" s="1109"/>
      <c r="M808" s="1078"/>
      <c r="N808" s="1078"/>
      <c r="O808" s="1117"/>
    </row>
    <row r="809" spans="1:15" s="108" customFormat="1" ht="16.5" customHeight="1">
      <c r="A809" s="239">
        <v>5</v>
      </c>
      <c r="B809" s="414" t="s">
        <v>133</v>
      </c>
      <c r="C809" s="239">
        <v>1</v>
      </c>
      <c r="D809" s="388" t="s">
        <v>292</v>
      </c>
      <c r="E809" s="388" t="s">
        <v>292</v>
      </c>
      <c r="F809" s="239">
        <v>1</v>
      </c>
      <c r="G809" s="388" t="s">
        <v>292</v>
      </c>
      <c r="H809" s="239">
        <v>43</v>
      </c>
      <c r="I809" s="388" t="s">
        <v>292</v>
      </c>
      <c r="J809" s="239">
        <v>43</v>
      </c>
      <c r="K809" s="990"/>
      <c r="L809" s="1109"/>
      <c r="M809" s="1078"/>
      <c r="N809" s="1078"/>
      <c r="O809" s="1117"/>
    </row>
    <row r="810" spans="1:15" s="108" customFormat="1" ht="16.5" customHeight="1">
      <c r="A810" s="239">
        <v>6</v>
      </c>
      <c r="B810" s="238" t="s">
        <v>154</v>
      </c>
      <c r="C810" s="239">
        <v>1</v>
      </c>
      <c r="D810" s="388" t="s">
        <v>292</v>
      </c>
      <c r="E810" s="388" t="s">
        <v>292</v>
      </c>
      <c r="F810" s="239">
        <v>11</v>
      </c>
      <c r="G810" s="388" t="s">
        <v>292</v>
      </c>
      <c r="H810" s="239">
        <v>283</v>
      </c>
      <c r="I810" s="388" t="s">
        <v>292</v>
      </c>
      <c r="J810" s="239">
        <v>283</v>
      </c>
      <c r="K810" s="990"/>
      <c r="L810" s="1109"/>
      <c r="M810" s="1078"/>
      <c r="N810" s="1078"/>
      <c r="O810" s="1117"/>
    </row>
    <row r="811" spans="1:15" s="108" customFormat="1" ht="16.5" customHeight="1">
      <c r="A811" s="239">
        <v>7</v>
      </c>
      <c r="B811" s="414" t="s">
        <v>132</v>
      </c>
      <c r="C811" s="382">
        <v>1</v>
      </c>
      <c r="D811" s="388" t="s">
        <v>292</v>
      </c>
      <c r="E811" s="388" t="s">
        <v>292</v>
      </c>
      <c r="F811" s="381">
        <v>1</v>
      </c>
      <c r="G811" s="388" t="s">
        <v>292</v>
      </c>
      <c r="H811" s="385">
        <v>1</v>
      </c>
      <c r="I811" s="388" t="s">
        <v>292</v>
      </c>
      <c r="J811" s="335">
        <v>1</v>
      </c>
      <c r="K811" s="990"/>
      <c r="L811" s="1109"/>
      <c r="M811" s="1078"/>
      <c r="N811" s="1078"/>
      <c r="O811" s="1117"/>
    </row>
    <row r="812" spans="1:15" s="108" customFormat="1" ht="16.5" customHeight="1">
      <c r="A812" s="239">
        <v>8</v>
      </c>
      <c r="B812" s="414" t="s">
        <v>134</v>
      </c>
      <c r="C812" s="381">
        <v>1</v>
      </c>
      <c r="D812" s="388" t="s">
        <v>292</v>
      </c>
      <c r="E812" s="388" t="s">
        <v>292</v>
      </c>
      <c r="F812" s="381">
        <v>1</v>
      </c>
      <c r="G812" s="388" t="s">
        <v>292</v>
      </c>
      <c r="H812" s="385">
        <v>10</v>
      </c>
      <c r="I812" s="388" t="s">
        <v>292</v>
      </c>
      <c r="J812" s="335">
        <v>10</v>
      </c>
      <c r="K812" s="990"/>
      <c r="L812" s="1110"/>
      <c r="M812" s="982"/>
      <c r="N812" s="982"/>
      <c r="O812" s="1118"/>
    </row>
    <row r="813" spans="1:15" s="108" customFormat="1" ht="21" customHeight="1">
      <c r="A813" s="1023" t="s">
        <v>102</v>
      </c>
      <c r="B813" s="1023"/>
      <c r="C813" s="700">
        <f aca="true" t="shared" si="35" ref="C813:J813">SUM(C805:C812)</f>
        <v>4</v>
      </c>
      <c r="D813" s="443">
        <f t="shared" si="35"/>
        <v>578</v>
      </c>
      <c r="E813" s="700">
        <f t="shared" si="35"/>
        <v>39609</v>
      </c>
      <c r="F813" s="700">
        <f t="shared" si="35"/>
        <v>929</v>
      </c>
      <c r="G813" s="485">
        <f t="shared" si="35"/>
        <v>9121.26</v>
      </c>
      <c r="H813" s="485">
        <f t="shared" si="35"/>
        <v>240332.33000000002</v>
      </c>
      <c r="I813" s="485">
        <f t="shared" si="35"/>
        <v>849.6500000000001</v>
      </c>
      <c r="J813" s="485">
        <f t="shared" si="35"/>
        <v>250303.24000000002</v>
      </c>
      <c r="K813" s="700">
        <v>1</v>
      </c>
      <c r="L813" s="701"/>
      <c r="M813" s="702"/>
      <c r="N813" s="434"/>
      <c r="O813" s="434"/>
    </row>
    <row r="814" spans="1:11" s="108" customFormat="1" ht="15" customHeight="1">
      <c r="A814" s="130"/>
      <c r="B814" s="282"/>
      <c r="C814" s="282"/>
      <c r="D814" s="282"/>
      <c r="E814" s="282"/>
      <c r="F814" s="282"/>
      <c r="G814" s="282"/>
      <c r="H814" s="282"/>
      <c r="I814" s="282"/>
      <c r="J814" s="282"/>
      <c r="K814" s="286"/>
    </row>
    <row r="815" spans="1:11" s="108" customFormat="1" ht="18.75">
      <c r="A815" s="134"/>
      <c r="B815" s="976" t="s">
        <v>266</v>
      </c>
      <c r="C815" s="976"/>
      <c r="D815" s="975"/>
      <c r="E815" s="975"/>
      <c r="F815" s="975"/>
      <c r="G815" s="975"/>
      <c r="H815" s="975"/>
      <c r="I815" s="975"/>
      <c r="J815" s="975"/>
      <c r="K815" s="287"/>
    </row>
    <row r="816" spans="1:11" s="108" customFormat="1" ht="9.75" customHeight="1">
      <c r="A816" s="135"/>
      <c r="B816" s="60"/>
      <c r="C816" s="60"/>
      <c r="D816" s="60"/>
      <c r="E816" s="60"/>
      <c r="F816" s="60"/>
      <c r="G816" s="60"/>
      <c r="H816" s="60"/>
      <c r="I816" s="60"/>
      <c r="J816" s="60"/>
      <c r="K816" s="287"/>
    </row>
    <row r="817" spans="1:15" s="108" customFormat="1" ht="75.75" customHeight="1">
      <c r="A817" s="317">
        <v>1</v>
      </c>
      <c r="B817" s="332" t="s">
        <v>1092</v>
      </c>
      <c r="C817" s="381" t="s">
        <v>292</v>
      </c>
      <c r="D817" s="381">
        <v>64</v>
      </c>
      <c r="E817" s="381" t="s">
        <v>292</v>
      </c>
      <c r="F817" s="239">
        <v>64</v>
      </c>
      <c r="G817" s="381" t="s">
        <v>292</v>
      </c>
      <c r="H817" s="388">
        <v>2444.26</v>
      </c>
      <c r="I817" s="363">
        <v>338.51</v>
      </c>
      <c r="J817" s="448">
        <v>2782.77</v>
      </c>
      <c r="K817" s="239">
        <v>58</v>
      </c>
      <c r="L817" s="703"/>
      <c r="M817" s="290" t="s">
        <v>1096</v>
      </c>
      <c r="N817" s="290"/>
      <c r="O817" s="409"/>
    </row>
    <row r="818" spans="1:15" s="108" customFormat="1" ht="60" customHeight="1">
      <c r="A818" s="317">
        <v>2</v>
      </c>
      <c r="B818" s="332" t="s">
        <v>1093</v>
      </c>
      <c r="C818" s="381" t="s">
        <v>292</v>
      </c>
      <c r="D818" s="381">
        <v>46</v>
      </c>
      <c r="E818" s="381" t="s">
        <v>292</v>
      </c>
      <c r="F818" s="239">
        <v>49</v>
      </c>
      <c r="G818" s="381" t="s">
        <v>292</v>
      </c>
      <c r="H818" s="388">
        <v>1617.5</v>
      </c>
      <c r="I818" s="363">
        <v>184</v>
      </c>
      <c r="J818" s="448">
        <v>1801.5</v>
      </c>
      <c r="K818" s="239">
        <v>52</v>
      </c>
      <c r="L818" s="703"/>
      <c r="M818" s="290" t="s">
        <v>1097</v>
      </c>
      <c r="N818" s="290"/>
      <c r="O818" s="409"/>
    </row>
    <row r="819" spans="1:15" s="108" customFormat="1" ht="90.75" customHeight="1">
      <c r="A819" s="317">
        <v>3</v>
      </c>
      <c r="B819" s="332" t="s">
        <v>1098</v>
      </c>
      <c r="C819" s="381">
        <v>3</v>
      </c>
      <c r="D819" s="381">
        <v>49</v>
      </c>
      <c r="E819" s="381" t="s">
        <v>292</v>
      </c>
      <c r="F819" s="239">
        <v>39</v>
      </c>
      <c r="G819" s="381" t="s">
        <v>292</v>
      </c>
      <c r="H819" s="704">
        <v>2341.727</v>
      </c>
      <c r="I819" s="363">
        <v>368.29</v>
      </c>
      <c r="J819" s="705">
        <v>2710.017</v>
      </c>
      <c r="K819" s="239">
        <v>37</v>
      </c>
      <c r="L819" s="703"/>
      <c r="M819" s="290" t="s">
        <v>1155</v>
      </c>
      <c r="N819" s="290"/>
      <c r="O819" s="409"/>
    </row>
    <row r="820" spans="1:15" s="108" customFormat="1" ht="44.25" customHeight="1">
      <c r="A820" s="317">
        <v>4</v>
      </c>
      <c r="B820" s="332" t="s">
        <v>1094</v>
      </c>
      <c r="C820" s="381" t="s">
        <v>292</v>
      </c>
      <c r="D820" s="381">
        <v>51</v>
      </c>
      <c r="E820" s="381" t="s">
        <v>292</v>
      </c>
      <c r="F820" s="239">
        <v>51</v>
      </c>
      <c r="G820" s="381" t="s">
        <v>292</v>
      </c>
      <c r="H820" s="388">
        <v>2268</v>
      </c>
      <c r="I820" s="363">
        <v>159</v>
      </c>
      <c r="J820" s="448">
        <v>2427</v>
      </c>
      <c r="K820" s="239">
        <v>51</v>
      </c>
      <c r="L820" s="703"/>
      <c r="M820" s="290" t="s">
        <v>1095</v>
      </c>
      <c r="N820" s="290"/>
      <c r="O820" s="409"/>
    </row>
    <row r="821" spans="1:11" s="108" customFormat="1" ht="26.25" customHeight="1">
      <c r="A821" s="987" t="s">
        <v>139</v>
      </c>
      <c r="B821" s="1012"/>
      <c r="C821" s="114">
        <v>3</v>
      </c>
      <c r="D821" s="114">
        <v>210</v>
      </c>
      <c r="E821" s="114" t="s">
        <v>292</v>
      </c>
      <c r="F821" s="117">
        <v>203</v>
      </c>
      <c r="G821" s="114" t="s">
        <v>292</v>
      </c>
      <c r="H821" s="116">
        <v>8671.487</v>
      </c>
      <c r="I821" s="412">
        <v>1049.8</v>
      </c>
      <c r="J821" s="120">
        <v>9721.287</v>
      </c>
      <c r="K821" s="117">
        <v>198</v>
      </c>
    </row>
    <row r="822" spans="1:11" s="108" customFormat="1" ht="12" customHeight="1">
      <c r="A822" s="130"/>
      <c r="B822" s="282"/>
      <c r="C822" s="282"/>
      <c r="D822" s="282"/>
      <c r="E822" s="282"/>
      <c r="F822" s="282"/>
      <c r="G822" s="282"/>
      <c r="H822" s="282"/>
      <c r="I822" s="282"/>
      <c r="J822" s="282"/>
      <c r="K822" s="287"/>
    </row>
    <row r="823" spans="1:11" s="108" customFormat="1" ht="18.75">
      <c r="A823" s="134"/>
      <c r="B823" s="976" t="s">
        <v>243</v>
      </c>
      <c r="C823" s="976"/>
      <c r="D823" s="975"/>
      <c r="E823" s="975"/>
      <c r="F823" s="975"/>
      <c r="G823" s="975"/>
      <c r="H823" s="975"/>
      <c r="I823" s="975"/>
      <c r="J823" s="975"/>
      <c r="K823" s="287"/>
    </row>
    <row r="824" spans="1:11" s="108" customFormat="1" ht="12" customHeight="1">
      <c r="A824" s="135"/>
      <c r="B824" s="61"/>
      <c r="C824" s="61"/>
      <c r="D824" s="61"/>
      <c r="E824" s="61"/>
      <c r="F824" s="61"/>
      <c r="G824" s="61"/>
      <c r="H824" s="61"/>
      <c r="I824" s="61"/>
      <c r="J824" s="60"/>
      <c r="K824" s="287"/>
    </row>
    <row r="825" spans="1:18" s="172" customFormat="1" ht="18.75" customHeight="1">
      <c r="A825" s="107">
        <v>1</v>
      </c>
      <c r="B825" s="293" t="s">
        <v>1147</v>
      </c>
      <c r="C825" s="332" t="s">
        <v>292</v>
      </c>
      <c r="D825" s="312" t="s">
        <v>292</v>
      </c>
      <c r="E825" s="312" t="s">
        <v>292</v>
      </c>
      <c r="F825" s="292">
        <v>1</v>
      </c>
      <c r="G825" s="312" t="s">
        <v>292</v>
      </c>
      <c r="H825" s="312" t="s">
        <v>292</v>
      </c>
      <c r="I825" s="292">
        <v>0.11</v>
      </c>
      <c r="J825" s="292">
        <v>0.11</v>
      </c>
      <c r="K825" s="292">
        <v>1</v>
      </c>
      <c r="L825" s="374" t="s">
        <v>1148</v>
      </c>
      <c r="M825" s="408"/>
      <c r="N825" s="292"/>
      <c r="O825" s="292"/>
      <c r="P825" s="1099"/>
      <c r="Q825" s="1099"/>
      <c r="R825" s="1099"/>
    </row>
    <row r="826" spans="1:18" s="172" customFormat="1" ht="46.5" customHeight="1">
      <c r="A826" s="317">
        <v>2</v>
      </c>
      <c r="B826" s="292" t="s">
        <v>1143</v>
      </c>
      <c r="C826" s="332" t="s">
        <v>292</v>
      </c>
      <c r="D826" s="312">
        <v>6</v>
      </c>
      <c r="E826" s="312" t="s">
        <v>292</v>
      </c>
      <c r="F826" s="312">
        <v>10</v>
      </c>
      <c r="G826" s="312" t="s">
        <v>292</v>
      </c>
      <c r="H826" s="312">
        <v>10.07</v>
      </c>
      <c r="I826" s="312">
        <v>33</v>
      </c>
      <c r="J826" s="312">
        <v>43.07</v>
      </c>
      <c r="K826" s="312">
        <v>12</v>
      </c>
      <c r="L826" s="374" t="s">
        <v>1149</v>
      </c>
      <c r="M826" s="408"/>
      <c r="N826" s="292"/>
      <c r="O826" s="292"/>
      <c r="P826" s="1099"/>
      <c r="Q826" s="1099"/>
      <c r="R826" s="1099"/>
    </row>
    <row r="827" spans="1:18" s="172" customFormat="1" ht="92.25" customHeight="1">
      <c r="A827" s="317">
        <v>3</v>
      </c>
      <c r="B827" s="292" t="s">
        <v>1144</v>
      </c>
      <c r="C827" s="332" t="s">
        <v>292</v>
      </c>
      <c r="D827" s="292">
        <v>19</v>
      </c>
      <c r="E827" s="312" t="s">
        <v>292</v>
      </c>
      <c r="F827" s="292">
        <v>20</v>
      </c>
      <c r="G827" s="312" t="s">
        <v>292</v>
      </c>
      <c r="H827" s="292">
        <v>25.0832</v>
      </c>
      <c r="I827" s="292">
        <v>3.761</v>
      </c>
      <c r="J827" s="292">
        <v>28.8442</v>
      </c>
      <c r="K827" s="292">
        <v>29</v>
      </c>
      <c r="L827" s="374" t="s">
        <v>1150</v>
      </c>
      <c r="M827" s="408"/>
      <c r="N827" s="408"/>
      <c r="O827" s="292"/>
      <c r="P827" s="1099"/>
      <c r="Q827" s="1099"/>
      <c r="R827" s="1099"/>
    </row>
    <row r="828" spans="1:18" s="172" customFormat="1" ht="19.5" customHeight="1">
      <c r="A828" s="107">
        <v>4</v>
      </c>
      <c r="B828" s="292" t="s">
        <v>1145</v>
      </c>
      <c r="C828" s="332" t="s">
        <v>292</v>
      </c>
      <c r="D828" s="312" t="s">
        <v>292</v>
      </c>
      <c r="E828" s="312" t="s">
        <v>292</v>
      </c>
      <c r="F828" s="292">
        <v>2</v>
      </c>
      <c r="G828" s="312" t="s">
        <v>292</v>
      </c>
      <c r="H828" s="312" t="s">
        <v>292</v>
      </c>
      <c r="I828" s="292">
        <v>2.2</v>
      </c>
      <c r="J828" s="292">
        <v>2.2</v>
      </c>
      <c r="K828" s="292">
        <v>3</v>
      </c>
      <c r="L828" s="374" t="s">
        <v>1151</v>
      </c>
      <c r="M828" s="292"/>
      <c r="N828" s="408"/>
      <c r="O828" s="292"/>
      <c r="P828" s="1099"/>
      <c r="Q828" s="1099"/>
      <c r="R828" s="1099"/>
    </row>
    <row r="829" spans="1:18" s="172" customFormat="1" ht="63" customHeight="1">
      <c r="A829" s="107">
        <v>5</v>
      </c>
      <c r="B829" s="292" t="s">
        <v>1146</v>
      </c>
      <c r="C829" s="332" t="s">
        <v>292</v>
      </c>
      <c r="D829" s="292">
        <v>2</v>
      </c>
      <c r="E829" s="292" t="s">
        <v>292</v>
      </c>
      <c r="F829" s="292">
        <v>7</v>
      </c>
      <c r="G829" s="312" t="s">
        <v>292</v>
      </c>
      <c r="H829" s="292">
        <v>12.6</v>
      </c>
      <c r="I829" s="292">
        <v>0.81</v>
      </c>
      <c r="J829" s="292">
        <v>13.41</v>
      </c>
      <c r="K829" s="292">
        <v>7</v>
      </c>
      <c r="L829" s="374" t="s">
        <v>1152</v>
      </c>
      <c r="M829" s="408"/>
      <c r="N829" s="292"/>
      <c r="O829" s="292"/>
      <c r="P829" s="1099"/>
      <c r="Q829" s="1099"/>
      <c r="R829" s="1099"/>
    </row>
    <row r="830" spans="1:18" s="172" customFormat="1" ht="45.75" customHeight="1">
      <c r="A830" s="107">
        <v>6</v>
      </c>
      <c r="B830" s="292" t="s">
        <v>1130</v>
      </c>
      <c r="C830" s="332" t="s">
        <v>292</v>
      </c>
      <c r="D830" s="292">
        <v>5</v>
      </c>
      <c r="E830" s="292" t="s">
        <v>292</v>
      </c>
      <c r="F830" s="292">
        <v>8</v>
      </c>
      <c r="G830" s="312" t="s">
        <v>292</v>
      </c>
      <c r="H830" s="292">
        <v>7.8</v>
      </c>
      <c r="I830" s="292">
        <v>2.8</v>
      </c>
      <c r="J830" s="292">
        <v>10.6</v>
      </c>
      <c r="K830" s="292">
        <v>9</v>
      </c>
      <c r="L830" s="374" t="s">
        <v>1153</v>
      </c>
      <c r="M830" s="408"/>
      <c r="N830" s="292"/>
      <c r="O830" s="292"/>
      <c r="P830" s="1099"/>
      <c r="Q830" s="1099"/>
      <c r="R830" s="1099"/>
    </row>
    <row r="831" spans="1:18" s="172" customFormat="1" ht="45" customHeight="1">
      <c r="A831" s="107">
        <v>7</v>
      </c>
      <c r="B831" s="292" t="s">
        <v>1131</v>
      </c>
      <c r="C831" s="332" t="s">
        <v>292</v>
      </c>
      <c r="D831" s="292">
        <v>9</v>
      </c>
      <c r="E831" s="292" t="s">
        <v>292</v>
      </c>
      <c r="F831" s="292">
        <v>8</v>
      </c>
      <c r="G831" s="312" t="s">
        <v>292</v>
      </c>
      <c r="H831" s="292">
        <v>2.84</v>
      </c>
      <c r="I831" s="292">
        <v>6.115</v>
      </c>
      <c r="J831" s="292">
        <v>8.955</v>
      </c>
      <c r="K831" s="292">
        <v>19</v>
      </c>
      <c r="L831" s="374" t="s">
        <v>1154</v>
      </c>
      <c r="M831" s="408"/>
      <c r="N831" s="408"/>
      <c r="O831" s="292"/>
      <c r="P831" s="1099"/>
      <c r="Q831" s="1099"/>
      <c r="R831" s="1099"/>
    </row>
    <row r="832" spans="1:12" s="108" customFormat="1" ht="19.5" customHeight="1">
      <c r="A832" s="977" t="s">
        <v>139</v>
      </c>
      <c r="B832" s="977"/>
      <c r="C832" s="113" t="s">
        <v>292</v>
      </c>
      <c r="D832" s="113">
        <f>SUM(D825:D831)</f>
        <v>41</v>
      </c>
      <c r="E832" s="114" t="s">
        <v>292</v>
      </c>
      <c r="F832" s="113">
        <f>SUM(F825:F831)</f>
        <v>56</v>
      </c>
      <c r="G832" s="114" t="s">
        <v>292</v>
      </c>
      <c r="H832" s="584">
        <f>SUM(H825:H831)</f>
        <v>58.39319999999999</v>
      </c>
      <c r="I832" s="584">
        <f>SUM(I825:I831)</f>
        <v>48.79600000000001</v>
      </c>
      <c r="J832" s="436">
        <f>SUM(J825:J831)</f>
        <v>107.1892</v>
      </c>
      <c r="K832" s="370">
        <f>SUM(K825:K831)</f>
        <v>80</v>
      </c>
      <c r="L832" s="60"/>
    </row>
    <row r="833" spans="1:11" s="108" customFormat="1" ht="12" customHeight="1">
      <c r="A833" s="160"/>
      <c r="B833" s="161"/>
      <c r="C833" s="161"/>
      <c r="D833" s="162"/>
      <c r="E833" s="162"/>
      <c r="F833" s="162"/>
      <c r="G833" s="201"/>
      <c r="H833" s="201"/>
      <c r="I833" s="201"/>
      <c r="J833" s="72"/>
      <c r="K833" s="202"/>
    </row>
    <row r="834" spans="1:11" s="108" customFormat="1" ht="18.75">
      <c r="A834" s="134"/>
      <c r="B834" s="976" t="s">
        <v>267</v>
      </c>
      <c r="C834" s="976"/>
      <c r="D834" s="975"/>
      <c r="E834" s="975"/>
      <c r="F834" s="975"/>
      <c r="G834" s="975"/>
      <c r="H834" s="975"/>
      <c r="I834" s="975"/>
      <c r="J834" s="975"/>
      <c r="K834" s="287"/>
    </row>
    <row r="835" spans="1:11" s="108" customFormat="1" ht="12" customHeight="1">
      <c r="A835" s="135"/>
      <c r="B835" s="60"/>
      <c r="C835" s="60"/>
      <c r="D835" s="60"/>
      <c r="E835" s="60"/>
      <c r="F835" s="60"/>
      <c r="G835" s="60"/>
      <c r="H835" s="60"/>
      <c r="I835" s="60"/>
      <c r="J835" s="60"/>
      <c r="K835" s="287"/>
    </row>
    <row r="836" spans="1:15" s="108" customFormat="1" ht="281.25" customHeight="1">
      <c r="A836" s="521">
        <v>1</v>
      </c>
      <c r="B836" s="332" t="s">
        <v>914</v>
      </c>
      <c r="C836" s="332" t="s">
        <v>292</v>
      </c>
      <c r="D836" s="332">
        <v>97</v>
      </c>
      <c r="E836" s="381" t="s">
        <v>292</v>
      </c>
      <c r="F836" s="332">
        <v>257</v>
      </c>
      <c r="G836" s="381" t="s">
        <v>292</v>
      </c>
      <c r="H836" s="332">
        <v>11698.475</v>
      </c>
      <c r="I836" s="332">
        <v>123662.255</v>
      </c>
      <c r="J836" s="332">
        <f>H836+I836</f>
        <v>135360.73</v>
      </c>
      <c r="K836" s="332">
        <v>58</v>
      </c>
      <c r="L836" s="290"/>
      <c r="M836" s="493" t="s">
        <v>919</v>
      </c>
      <c r="N836" s="706"/>
      <c r="O836" s="706"/>
    </row>
    <row r="837" spans="1:15" s="108" customFormat="1" ht="333.75" customHeight="1">
      <c r="A837" s="521">
        <v>2</v>
      </c>
      <c r="B837" s="332" t="s">
        <v>915</v>
      </c>
      <c r="C837" s="332" t="s">
        <v>292</v>
      </c>
      <c r="D837" s="332">
        <v>153</v>
      </c>
      <c r="E837" s="381" t="s">
        <v>292</v>
      </c>
      <c r="F837" s="332">
        <v>233</v>
      </c>
      <c r="G837" s="381" t="s">
        <v>292</v>
      </c>
      <c r="H837" s="332">
        <v>102802.5917</v>
      </c>
      <c r="I837" s="332">
        <v>18505.2683</v>
      </c>
      <c r="J837" s="332">
        <f>H837+I837</f>
        <v>121307.86</v>
      </c>
      <c r="K837" s="332">
        <v>126</v>
      </c>
      <c r="L837" s="290"/>
      <c r="M837" s="493" t="s">
        <v>920</v>
      </c>
      <c r="N837" s="706"/>
      <c r="O837" s="706"/>
    </row>
    <row r="838" spans="1:15" s="108" customFormat="1" ht="346.5" customHeight="1">
      <c r="A838" s="521">
        <v>3</v>
      </c>
      <c r="B838" s="332" t="s">
        <v>917</v>
      </c>
      <c r="C838" s="332">
        <v>1</v>
      </c>
      <c r="D838" s="332">
        <v>133</v>
      </c>
      <c r="E838" s="332">
        <v>29156</v>
      </c>
      <c r="F838" s="332">
        <v>423</v>
      </c>
      <c r="G838" s="385">
        <v>25704.4683</v>
      </c>
      <c r="H838" s="332">
        <v>173093</v>
      </c>
      <c r="I838" s="332">
        <v>97575.55</v>
      </c>
      <c r="J838" s="385">
        <f>G838+H838+I838</f>
        <v>296373.0183</v>
      </c>
      <c r="K838" s="332">
        <v>66</v>
      </c>
      <c r="L838" s="290" t="s">
        <v>918</v>
      </c>
      <c r="M838" s="493" t="s">
        <v>921</v>
      </c>
      <c r="N838" s="706"/>
      <c r="O838" s="706"/>
    </row>
    <row r="839" spans="1:15" s="108" customFormat="1" ht="224.25" customHeight="1">
      <c r="A839" s="521">
        <v>4</v>
      </c>
      <c r="B839" s="332" t="s">
        <v>916</v>
      </c>
      <c r="C839" s="332" t="s">
        <v>292</v>
      </c>
      <c r="D839" s="332">
        <v>146</v>
      </c>
      <c r="E839" s="332">
        <v>22482</v>
      </c>
      <c r="F839" s="332">
        <v>607</v>
      </c>
      <c r="G839" s="332">
        <v>7268</v>
      </c>
      <c r="H839" s="332">
        <v>229368.512</v>
      </c>
      <c r="I839" s="332">
        <v>25857.778</v>
      </c>
      <c r="J839" s="332">
        <f>G839+H839+I839</f>
        <v>262494.29</v>
      </c>
      <c r="K839" s="332">
        <v>81</v>
      </c>
      <c r="L839" s="290"/>
      <c r="M839" s="290" t="s">
        <v>922</v>
      </c>
      <c r="N839" s="706"/>
      <c r="O839" s="706"/>
    </row>
    <row r="840" spans="1:12" s="108" customFormat="1" ht="25.5" customHeight="1">
      <c r="A840" s="977" t="s">
        <v>139</v>
      </c>
      <c r="B840" s="977"/>
      <c r="C840" s="113">
        <v>1</v>
      </c>
      <c r="D840" s="113">
        <f>SUM(D836:D839)</f>
        <v>529</v>
      </c>
      <c r="E840" s="113">
        <f aca="true" t="shared" si="36" ref="E840:K840">SUM(E836:E839)</f>
        <v>51638</v>
      </c>
      <c r="F840" s="113">
        <f t="shared" si="36"/>
        <v>1520</v>
      </c>
      <c r="G840" s="113">
        <f t="shared" si="36"/>
        <v>32972.4683</v>
      </c>
      <c r="H840" s="113">
        <f t="shared" si="36"/>
        <v>516962.5787</v>
      </c>
      <c r="I840" s="113">
        <f t="shared" si="36"/>
        <v>265600.8513</v>
      </c>
      <c r="J840" s="598">
        <f t="shared" si="36"/>
        <v>815535.8983</v>
      </c>
      <c r="K840" s="113">
        <f t="shared" si="36"/>
        <v>331</v>
      </c>
      <c r="L840" s="60"/>
    </row>
    <row r="841" spans="1:11" s="108" customFormat="1" ht="9" customHeight="1">
      <c r="A841" s="134"/>
      <c r="B841" s="60"/>
      <c r="C841" s="60"/>
      <c r="D841" s="60"/>
      <c r="E841" s="60"/>
      <c r="F841" s="60"/>
      <c r="G841" s="60"/>
      <c r="H841" s="60"/>
      <c r="I841" s="60"/>
      <c r="J841" s="60"/>
      <c r="K841" s="287"/>
    </row>
    <row r="842" spans="1:11" s="108" customFormat="1" ht="1.5" customHeight="1" hidden="1">
      <c r="A842" s="134"/>
      <c r="B842" s="60"/>
      <c r="C842" s="60"/>
      <c r="D842" s="60"/>
      <c r="E842" s="60"/>
      <c r="F842" s="60"/>
      <c r="G842" s="60"/>
      <c r="H842" s="60"/>
      <c r="I842" s="60"/>
      <c r="J842" s="60"/>
      <c r="K842" s="287"/>
    </row>
    <row r="843" spans="1:11" s="108" customFormat="1" ht="18.75">
      <c r="A843" s="134"/>
      <c r="B843" s="976" t="s">
        <v>268</v>
      </c>
      <c r="C843" s="976"/>
      <c r="D843" s="975"/>
      <c r="E843" s="975"/>
      <c r="F843" s="975"/>
      <c r="G843" s="975"/>
      <c r="H843" s="975"/>
      <c r="I843" s="975"/>
      <c r="J843" s="975"/>
      <c r="K843" s="287"/>
    </row>
    <row r="844" spans="1:11" s="108" customFormat="1" ht="7.5" customHeight="1">
      <c r="A844" s="134"/>
      <c r="B844" s="60"/>
      <c r="C844" s="60"/>
      <c r="D844" s="60"/>
      <c r="E844" s="60"/>
      <c r="F844" s="60"/>
      <c r="G844" s="60"/>
      <c r="H844" s="60"/>
      <c r="I844" s="60"/>
      <c r="J844" s="60"/>
      <c r="K844" s="287"/>
    </row>
    <row r="845" spans="1:15" s="108" customFormat="1" ht="360" customHeight="1">
      <c r="A845" s="312">
        <v>1</v>
      </c>
      <c r="B845" s="292" t="s">
        <v>660</v>
      </c>
      <c r="C845" s="312">
        <v>1</v>
      </c>
      <c r="D845" s="312">
        <v>35</v>
      </c>
      <c r="E845" s="312">
        <v>2139</v>
      </c>
      <c r="F845" s="312">
        <v>137</v>
      </c>
      <c r="G845" s="312">
        <v>534.6</v>
      </c>
      <c r="H845" s="312">
        <v>4581.364</v>
      </c>
      <c r="I845" s="312">
        <v>4</v>
      </c>
      <c r="J845" s="312">
        <f aca="true" t="shared" si="37" ref="J845:J850">SUM(G845:I845)</f>
        <v>5119.964</v>
      </c>
      <c r="K845" s="292">
        <v>159</v>
      </c>
      <c r="L845" s="374" t="s">
        <v>673</v>
      </c>
      <c r="M845" s="707" t="s">
        <v>667</v>
      </c>
      <c r="N845" s="708"/>
      <c r="O845" s="709"/>
    </row>
    <row r="846" spans="1:15" s="108" customFormat="1" ht="61.5" customHeight="1">
      <c r="A846" s="312">
        <v>2</v>
      </c>
      <c r="B846" s="292" t="s">
        <v>661</v>
      </c>
      <c r="C846" s="312" t="s">
        <v>292</v>
      </c>
      <c r="D846" s="312">
        <v>6</v>
      </c>
      <c r="E846" s="312">
        <v>137</v>
      </c>
      <c r="F846" s="312">
        <v>9</v>
      </c>
      <c r="G846" s="312">
        <v>20.7</v>
      </c>
      <c r="H846" s="312">
        <v>480.4</v>
      </c>
      <c r="I846" s="312" t="s">
        <v>292</v>
      </c>
      <c r="J846" s="312">
        <f t="shared" si="37"/>
        <v>501.09999999999997</v>
      </c>
      <c r="K846" s="292">
        <v>16</v>
      </c>
      <c r="L846" s="710"/>
      <c r="M846" s="474" t="s">
        <v>669</v>
      </c>
      <c r="N846" s="711"/>
      <c r="O846" s="709"/>
    </row>
    <row r="847" spans="1:15" s="108" customFormat="1" ht="166.5" customHeight="1">
      <c r="A847" s="312">
        <v>3</v>
      </c>
      <c r="B847" s="292" t="s">
        <v>662</v>
      </c>
      <c r="C847" s="312" t="s">
        <v>292</v>
      </c>
      <c r="D847" s="312">
        <v>17</v>
      </c>
      <c r="E847" s="312">
        <v>732</v>
      </c>
      <c r="F847" s="312">
        <v>48</v>
      </c>
      <c r="G847" s="312">
        <v>146.8</v>
      </c>
      <c r="H847" s="312">
        <v>3713.83</v>
      </c>
      <c r="I847" s="312" t="s">
        <v>292</v>
      </c>
      <c r="J847" s="312">
        <f t="shared" si="37"/>
        <v>3860.63</v>
      </c>
      <c r="K847" s="292">
        <v>64</v>
      </c>
      <c r="L847" s="710"/>
      <c r="M847" s="424" t="s">
        <v>668</v>
      </c>
      <c r="N847" s="711"/>
      <c r="O847" s="709"/>
    </row>
    <row r="848" spans="1:15" s="108" customFormat="1" ht="120" customHeight="1">
      <c r="A848" s="312">
        <v>4</v>
      </c>
      <c r="B848" s="292" t="s">
        <v>663</v>
      </c>
      <c r="C848" s="312" t="s">
        <v>292</v>
      </c>
      <c r="D848" s="312">
        <v>3</v>
      </c>
      <c r="E848" s="312" t="s">
        <v>292</v>
      </c>
      <c r="F848" s="312">
        <v>4</v>
      </c>
      <c r="G848" s="312" t="s">
        <v>292</v>
      </c>
      <c r="H848" s="312">
        <v>140</v>
      </c>
      <c r="I848" s="312">
        <v>0.01</v>
      </c>
      <c r="J848" s="312">
        <f t="shared" si="37"/>
        <v>140.01</v>
      </c>
      <c r="K848" s="292">
        <v>7</v>
      </c>
      <c r="L848" s="424" t="s">
        <v>659</v>
      </c>
      <c r="M848" s="424" t="s">
        <v>670</v>
      </c>
      <c r="N848" s="711"/>
      <c r="O848" s="709"/>
    </row>
    <row r="849" spans="1:15" s="108" customFormat="1" ht="271.5" customHeight="1">
      <c r="A849" s="312">
        <v>5</v>
      </c>
      <c r="B849" s="292" t="s">
        <v>664</v>
      </c>
      <c r="C849" s="312">
        <v>1</v>
      </c>
      <c r="D849" s="312">
        <v>15</v>
      </c>
      <c r="E849" s="312">
        <v>207</v>
      </c>
      <c r="F849" s="312">
        <v>37</v>
      </c>
      <c r="G849" s="312">
        <v>67.23</v>
      </c>
      <c r="H849" s="312">
        <v>1079.43</v>
      </c>
      <c r="I849" s="312" t="s">
        <v>292</v>
      </c>
      <c r="J849" s="312">
        <f t="shared" si="37"/>
        <v>1146.66</v>
      </c>
      <c r="K849" s="292">
        <v>49</v>
      </c>
      <c r="L849" s="710"/>
      <c r="M849" s="424" t="s">
        <v>671</v>
      </c>
      <c r="N849" s="711"/>
      <c r="O849" s="709"/>
    </row>
    <row r="850" spans="1:15" s="108" customFormat="1" ht="77.25" customHeight="1">
      <c r="A850" s="312">
        <v>6</v>
      </c>
      <c r="B850" s="292" t="s">
        <v>665</v>
      </c>
      <c r="C850" s="312" t="s">
        <v>292</v>
      </c>
      <c r="D850" s="312">
        <v>14</v>
      </c>
      <c r="E850" s="312">
        <v>1349</v>
      </c>
      <c r="F850" s="312">
        <v>24</v>
      </c>
      <c r="G850" s="312">
        <v>200.5</v>
      </c>
      <c r="H850" s="312">
        <v>1589.35</v>
      </c>
      <c r="I850" s="312" t="s">
        <v>292</v>
      </c>
      <c r="J850" s="312">
        <f t="shared" si="37"/>
        <v>1789.85</v>
      </c>
      <c r="K850" s="292">
        <v>28</v>
      </c>
      <c r="L850" s="423"/>
      <c r="M850" s="424" t="s">
        <v>672</v>
      </c>
      <c r="N850" s="711"/>
      <c r="O850" s="709"/>
    </row>
    <row r="851" spans="1:15" s="108" customFormat="1" ht="135.75" customHeight="1">
      <c r="A851" s="312">
        <v>7</v>
      </c>
      <c r="B851" s="292" t="s">
        <v>666</v>
      </c>
      <c r="C851" s="421">
        <v>1</v>
      </c>
      <c r="D851" s="421">
        <v>1</v>
      </c>
      <c r="E851" s="421" t="s">
        <v>292</v>
      </c>
      <c r="F851" s="421">
        <v>9</v>
      </c>
      <c r="G851" s="421" t="s">
        <v>292</v>
      </c>
      <c r="H851" s="421">
        <v>59.2</v>
      </c>
      <c r="I851" s="421" t="s">
        <v>292</v>
      </c>
      <c r="J851" s="421">
        <v>59.2</v>
      </c>
      <c r="K851" s="354">
        <v>7</v>
      </c>
      <c r="L851" s="423"/>
      <c r="M851" s="424" t="s">
        <v>1239</v>
      </c>
      <c r="N851" s="712"/>
      <c r="O851" s="709"/>
    </row>
    <row r="852" spans="1:12" s="108" customFormat="1" ht="21.75" customHeight="1">
      <c r="A852" s="977" t="s">
        <v>139</v>
      </c>
      <c r="B852" s="977"/>
      <c r="C852" s="113">
        <v>3</v>
      </c>
      <c r="D852" s="113">
        <f aca="true" t="shared" si="38" ref="D852:K852">SUM(D845:D851)</f>
        <v>91</v>
      </c>
      <c r="E852" s="113">
        <f t="shared" si="38"/>
        <v>4564</v>
      </c>
      <c r="F852" s="113">
        <f t="shared" si="38"/>
        <v>268</v>
      </c>
      <c r="G852" s="115">
        <f t="shared" si="38"/>
        <v>969.8300000000002</v>
      </c>
      <c r="H852" s="115">
        <f t="shared" si="38"/>
        <v>11643.574</v>
      </c>
      <c r="I852" s="115">
        <f t="shared" si="38"/>
        <v>4.01</v>
      </c>
      <c r="J852" s="116">
        <f t="shared" si="38"/>
        <v>12617.414</v>
      </c>
      <c r="K852" s="117">
        <f t="shared" si="38"/>
        <v>330</v>
      </c>
      <c r="L852" s="60"/>
    </row>
    <row r="853" spans="1:11" s="108" customFormat="1" ht="10.5" customHeight="1">
      <c r="A853" s="160"/>
      <c r="B853" s="161"/>
      <c r="C853" s="161"/>
      <c r="D853" s="162"/>
      <c r="E853" s="162"/>
      <c r="F853" s="162"/>
      <c r="G853" s="163"/>
      <c r="H853" s="163"/>
      <c r="I853" s="163"/>
      <c r="J853" s="60"/>
      <c r="K853" s="287"/>
    </row>
    <row r="854" spans="1:11" s="108" customFormat="1" ht="18.75">
      <c r="A854" s="134"/>
      <c r="B854" s="976" t="s">
        <v>269</v>
      </c>
      <c r="C854" s="976"/>
      <c r="D854" s="975"/>
      <c r="E854" s="975"/>
      <c r="F854" s="975"/>
      <c r="G854" s="975"/>
      <c r="H854" s="975"/>
      <c r="I854" s="975"/>
      <c r="J854" s="975"/>
      <c r="K854" s="287"/>
    </row>
    <row r="855" spans="1:11" s="108" customFormat="1" ht="9" customHeight="1">
      <c r="A855" s="135"/>
      <c r="B855" s="60"/>
      <c r="C855" s="60"/>
      <c r="D855" s="60"/>
      <c r="E855" s="60"/>
      <c r="F855" s="60"/>
      <c r="G855" s="60"/>
      <c r="H855" s="60"/>
      <c r="I855" s="60"/>
      <c r="J855" s="60"/>
      <c r="K855" s="287"/>
    </row>
    <row r="856" spans="1:15" s="108" customFormat="1" ht="196.5" customHeight="1">
      <c r="A856" s="107">
        <v>1</v>
      </c>
      <c r="B856" s="414" t="s">
        <v>1117</v>
      </c>
      <c r="C856" s="239" t="s">
        <v>292</v>
      </c>
      <c r="D856" s="239">
        <v>9</v>
      </c>
      <c r="E856" s="239" t="s">
        <v>292</v>
      </c>
      <c r="F856" s="312">
        <v>22</v>
      </c>
      <c r="G856" s="239" t="s">
        <v>292</v>
      </c>
      <c r="H856" s="312">
        <v>457.233</v>
      </c>
      <c r="I856" s="239">
        <v>262.07</v>
      </c>
      <c r="J856" s="312">
        <v>719.303</v>
      </c>
      <c r="K856" s="312">
        <v>13</v>
      </c>
      <c r="L856" s="421"/>
      <c r="M856" s="911" t="s">
        <v>1240</v>
      </c>
      <c r="N856" s="332"/>
      <c r="O856" s="374" t="s">
        <v>1121</v>
      </c>
    </row>
    <row r="857" spans="1:15" s="108" customFormat="1" ht="121.5" customHeight="1">
      <c r="A857" s="107">
        <v>2</v>
      </c>
      <c r="B857" s="414" t="s">
        <v>1118</v>
      </c>
      <c r="C857" s="239" t="s">
        <v>292</v>
      </c>
      <c r="D857" s="381">
        <v>13</v>
      </c>
      <c r="E857" s="308">
        <v>100</v>
      </c>
      <c r="F857" s="239">
        <v>15</v>
      </c>
      <c r="G857" s="658">
        <v>49</v>
      </c>
      <c r="H857" s="239">
        <v>641.75</v>
      </c>
      <c r="I857" s="713">
        <v>186.57</v>
      </c>
      <c r="J857" s="714">
        <v>877.32</v>
      </c>
      <c r="K857" s="239">
        <v>13</v>
      </c>
      <c r="L857" s="421"/>
      <c r="M857" s="290" t="s">
        <v>1122</v>
      </c>
      <c r="N857" s="332"/>
      <c r="O857" s="290" t="s">
        <v>358</v>
      </c>
    </row>
    <row r="858" spans="1:15" s="108" customFormat="1" ht="183.75" customHeight="1">
      <c r="A858" s="107">
        <v>3</v>
      </c>
      <c r="B858" s="521" t="s">
        <v>1119</v>
      </c>
      <c r="C858" s="239" t="s">
        <v>292</v>
      </c>
      <c r="D858" s="715">
        <v>10</v>
      </c>
      <c r="E858" s="715">
        <v>113</v>
      </c>
      <c r="F858" s="715">
        <v>15</v>
      </c>
      <c r="G858" s="715">
        <v>10</v>
      </c>
      <c r="H858" s="715">
        <v>941.32</v>
      </c>
      <c r="I858" s="715">
        <v>52.01</v>
      </c>
      <c r="J858" s="715">
        <v>1003.33</v>
      </c>
      <c r="K858" s="715">
        <v>13</v>
      </c>
      <c r="L858" s="716"/>
      <c r="M858" s="717" t="s">
        <v>1123</v>
      </c>
      <c r="N858" s="521"/>
      <c r="O858" s="290" t="s">
        <v>357</v>
      </c>
    </row>
    <row r="859" spans="1:15" s="108" customFormat="1" ht="122.25" customHeight="1">
      <c r="A859" s="107">
        <v>4</v>
      </c>
      <c r="B859" s="292" t="s">
        <v>1120</v>
      </c>
      <c r="C859" s="239" t="s">
        <v>292</v>
      </c>
      <c r="D859" s="718">
        <v>23</v>
      </c>
      <c r="E859" s="718">
        <v>12</v>
      </c>
      <c r="F859" s="718">
        <v>33</v>
      </c>
      <c r="G859" s="719">
        <v>2.2</v>
      </c>
      <c r="H859" s="719">
        <v>479.72</v>
      </c>
      <c r="I859" s="719">
        <v>619.09</v>
      </c>
      <c r="J859" s="720">
        <v>1101.01</v>
      </c>
      <c r="K859" s="721">
        <v>17</v>
      </c>
      <c r="L859" s="722"/>
      <c r="M859" s="723" t="s">
        <v>1246</v>
      </c>
      <c r="N859" s="724"/>
      <c r="O859" s="724"/>
    </row>
    <row r="860" spans="1:12" s="108" customFormat="1" ht="20.25" customHeight="1">
      <c r="A860" s="977" t="s">
        <v>139</v>
      </c>
      <c r="B860" s="977"/>
      <c r="C860" s="404" t="s">
        <v>292</v>
      </c>
      <c r="D860" s="113">
        <f aca="true" t="shared" si="39" ref="D860:K860">SUM(D856:D859)</f>
        <v>55</v>
      </c>
      <c r="E860" s="113">
        <f t="shared" si="39"/>
        <v>225</v>
      </c>
      <c r="F860" s="113">
        <f t="shared" si="39"/>
        <v>85</v>
      </c>
      <c r="G860" s="115">
        <f t="shared" si="39"/>
        <v>61.2</v>
      </c>
      <c r="H860" s="115">
        <f t="shared" si="39"/>
        <v>2520.023</v>
      </c>
      <c r="I860" s="115">
        <f t="shared" si="39"/>
        <v>1119.74</v>
      </c>
      <c r="J860" s="116">
        <f t="shared" si="39"/>
        <v>3700.9629999999997</v>
      </c>
      <c r="K860" s="117">
        <f t="shared" si="39"/>
        <v>56</v>
      </c>
      <c r="L860" s="60"/>
    </row>
    <row r="861" spans="1:11" s="108" customFormat="1" ht="9" customHeight="1">
      <c r="A861" s="160"/>
      <c r="B861" s="161"/>
      <c r="C861" s="161"/>
      <c r="D861" s="162"/>
      <c r="E861" s="162"/>
      <c r="F861" s="162"/>
      <c r="G861" s="162"/>
      <c r="H861" s="162"/>
      <c r="I861" s="162"/>
      <c r="J861" s="60"/>
      <c r="K861" s="287"/>
    </row>
    <row r="862" spans="1:11" s="108" customFormat="1" ht="18.75">
      <c r="A862" s="988" t="s">
        <v>270</v>
      </c>
      <c r="B862" s="989"/>
      <c r="C862" s="989"/>
      <c r="D862" s="989"/>
      <c r="E862" s="989"/>
      <c r="F862" s="989"/>
      <c r="G862" s="989"/>
      <c r="H862" s="989"/>
      <c r="I862" s="989"/>
      <c r="J862" s="975"/>
      <c r="K862" s="287"/>
    </row>
    <row r="863" spans="1:11" s="108" customFormat="1" ht="8.25" customHeight="1">
      <c r="A863" s="203"/>
      <c r="B863" s="285"/>
      <c r="C863" s="285"/>
      <c r="D863" s="285"/>
      <c r="E863" s="285"/>
      <c r="F863" s="285"/>
      <c r="G863" s="285"/>
      <c r="H863" s="285"/>
      <c r="I863" s="285"/>
      <c r="J863" s="60"/>
      <c r="K863" s="287"/>
    </row>
    <row r="864" spans="1:15" s="108" customFormat="1" ht="45" customHeight="1">
      <c r="A864" s="430">
        <v>1</v>
      </c>
      <c r="B864" s="414" t="s">
        <v>716</v>
      </c>
      <c r="C864" s="332" t="s">
        <v>292</v>
      </c>
      <c r="D864" s="332">
        <v>2</v>
      </c>
      <c r="E864" s="332" t="s">
        <v>292</v>
      </c>
      <c r="F864" s="332">
        <v>1</v>
      </c>
      <c r="G864" s="239" t="s">
        <v>292</v>
      </c>
      <c r="H864" s="335">
        <v>30</v>
      </c>
      <c r="I864" s="332">
        <v>0.01</v>
      </c>
      <c r="J864" s="332">
        <v>30.01</v>
      </c>
      <c r="K864" s="332">
        <v>2</v>
      </c>
      <c r="L864" s="374" t="s">
        <v>719</v>
      </c>
      <c r="M864" s="725"/>
      <c r="N864" s="375"/>
      <c r="O864" s="375"/>
    </row>
    <row r="865" spans="1:15" s="108" customFormat="1" ht="61.5" customHeight="1">
      <c r="A865" s="430">
        <v>2</v>
      </c>
      <c r="B865" s="414" t="s">
        <v>706</v>
      </c>
      <c r="C865" s="332" t="s">
        <v>292</v>
      </c>
      <c r="D865" s="239">
        <v>16</v>
      </c>
      <c r="E865" s="239" t="s">
        <v>292</v>
      </c>
      <c r="F865" s="239" t="s">
        <v>292</v>
      </c>
      <c r="G865" s="239" t="s">
        <v>292</v>
      </c>
      <c r="H865" s="239" t="s">
        <v>292</v>
      </c>
      <c r="I865" s="239">
        <v>16.05</v>
      </c>
      <c r="J865" s="239">
        <v>16.05</v>
      </c>
      <c r="K865" s="239">
        <v>17</v>
      </c>
      <c r="L865" s="374" t="s">
        <v>720</v>
      </c>
      <c r="M865" s="379"/>
      <c r="N865" s="375"/>
      <c r="O865" s="375"/>
    </row>
    <row r="866" spans="1:15" s="108" customFormat="1" ht="107.25" customHeight="1">
      <c r="A866" s="430">
        <v>3</v>
      </c>
      <c r="B866" s="414" t="s">
        <v>717</v>
      </c>
      <c r="C866" s="332">
        <v>1</v>
      </c>
      <c r="D866" s="332">
        <v>22</v>
      </c>
      <c r="E866" s="332" t="s">
        <v>292</v>
      </c>
      <c r="F866" s="332">
        <v>2</v>
      </c>
      <c r="G866" s="239" t="s">
        <v>292</v>
      </c>
      <c r="H866" s="332">
        <v>32.879999999999995</v>
      </c>
      <c r="I866" s="332">
        <v>41.693</v>
      </c>
      <c r="J866" s="332">
        <v>74.573</v>
      </c>
      <c r="K866" s="332">
        <v>27</v>
      </c>
      <c r="L866" s="474" t="s">
        <v>721</v>
      </c>
      <c r="M866" s="726" t="s">
        <v>723</v>
      </c>
      <c r="N866" s="474"/>
      <c r="O866" s="725"/>
    </row>
    <row r="867" spans="1:15" s="108" customFormat="1" ht="47.25" customHeight="1">
      <c r="A867" s="430">
        <v>4</v>
      </c>
      <c r="B867" s="414" t="s">
        <v>718</v>
      </c>
      <c r="C867" s="332" t="s">
        <v>292</v>
      </c>
      <c r="D867" s="332">
        <v>8</v>
      </c>
      <c r="E867" s="332">
        <v>21</v>
      </c>
      <c r="F867" s="239" t="s">
        <v>292</v>
      </c>
      <c r="G867" s="332">
        <v>5.52</v>
      </c>
      <c r="H867" s="239" t="s">
        <v>292</v>
      </c>
      <c r="I867" s="335">
        <v>25.2</v>
      </c>
      <c r="J867" s="335">
        <v>30.72</v>
      </c>
      <c r="K867" s="332">
        <v>32</v>
      </c>
      <c r="L867" s="474" t="s">
        <v>722</v>
      </c>
      <c r="M867" s="439"/>
      <c r="N867" s="474"/>
      <c r="O867" s="375"/>
    </row>
    <row r="868" spans="1:12" s="108" customFormat="1" ht="21.75" customHeight="1">
      <c r="A868" s="977" t="s">
        <v>139</v>
      </c>
      <c r="B868" s="977"/>
      <c r="C868" s="113">
        <v>1</v>
      </c>
      <c r="D868" s="113">
        <f>SUM(D864:D867)</f>
        <v>48</v>
      </c>
      <c r="E868" s="407">
        <v>21</v>
      </c>
      <c r="F868" s="113">
        <f>SUM(F864:F867)</f>
        <v>3</v>
      </c>
      <c r="G868" s="407">
        <v>5.52</v>
      </c>
      <c r="H868" s="115">
        <f>SUM(H864:H867)</f>
        <v>62.879999999999995</v>
      </c>
      <c r="I868" s="115">
        <f>SUM(I864:I867)</f>
        <v>82.953</v>
      </c>
      <c r="J868" s="116">
        <f>SUM(J864:J867)</f>
        <v>151.353</v>
      </c>
      <c r="K868" s="117">
        <f>SUM(K864:K867)</f>
        <v>78</v>
      </c>
      <c r="L868" s="60"/>
    </row>
    <row r="869" spans="1:11" s="108" customFormat="1" ht="12.75" customHeight="1">
      <c r="A869" s="160"/>
      <c r="B869" s="161"/>
      <c r="C869" s="161"/>
      <c r="D869" s="162"/>
      <c r="E869" s="162"/>
      <c r="F869" s="162"/>
      <c r="G869" s="162"/>
      <c r="H869" s="162"/>
      <c r="I869" s="162"/>
      <c r="J869" s="60"/>
      <c r="K869" s="153"/>
    </row>
    <row r="870" spans="1:12" s="108" customFormat="1" ht="18.75">
      <c r="A870" s="988" t="s">
        <v>271</v>
      </c>
      <c r="B870" s="989"/>
      <c r="C870" s="989"/>
      <c r="D870" s="989"/>
      <c r="E870" s="989"/>
      <c r="F870" s="989"/>
      <c r="G870" s="989"/>
      <c r="H870" s="989"/>
      <c r="I870" s="989"/>
      <c r="J870" s="975"/>
      <c r="K870" s="153"/>
      <c r="L870" s="60"/>
    </row>
    <row r="871" spans="1:12" s="108" customFormat="1" ht="9.75" customHeight="1">
      <c r="A871" s="284"/>
      <c r="B871" s="285"/>
      <c r="C871" s="285"/>
      <c r="D871" s="285"/>
      <c r="E871" s="285"/>
      <c r="F871" s="285"/>
      <c r="G871" s="285"/>
      <c r="H871" s="285"/>
      <c r="I871" s="285"/>
      <c r="J871" s="60"/>
      <c r="K871" s="153"/>
      <c r="L871" s="60"/>
    </row>
    <row r="872" spans="1:15" s="148" customFormat="1" ht="75.75" customHeight="1">
      <c r="A872" s="107">
        <v>1</v>
      </c>
      <c r="B872" s="292" t="s">
        <v>1225</v>
      </c>
      <c r="C872" s="107">
        <v>2</v>
      </c>
      <c r="D872" s="292">
        <v>74</v>
      </c>
      <c r="E872" s="308" t="s">
        <v>292</v>
      </c>
      <c r="F872" s="308">
        <v>2</v>
      </c>
      <c r="G872" s="308" t="s">
        <v>292</v>
      </c>
      <c r="H872" s="309">
        <v>278.5</v>
      </c>
      <c r="I872" s="310">
        <v>396.73</v>
      </c>
      <c r="J872" s="311">
        <v>675.23</v>
      </c>
      <c r="K872" s="312">
        <v>77</v>
      </c>
      <c r="L872" s="298"/>
      <c r="M872" s="942" t="s">
        <v>1230</v>
      </c>
      <c r="N872" s="291"/>
      <c r="O872" s="291"/>
    </row>
    <row r="873" spans="1:15" s="148" customFormat="1" ht="72.75" customHeight="1">
      <c r="A873" s="107">
        <v>2</v>
      </c>
      <c r="B873" s="292" t="s">
        <v>1226</v>
      </c>
      <c r="C873" s="107">
        <v>1</v>
      </c>
      <c r="D873" s="292">
        <v>24</v>
      </c>
      <c r="E873" s="308" t="s">
        <v>292</v>
      </c>
      <c r="F873" s="308">
        <v>2</v>
      </c>
      <c r="G873" s="308" t="s">
        <v>292</v>
      </c>
      <c r="H873" s="310">
        <v>260.6</v>
      </c>
      <c r="I873" s="310">
        <v>245.16</v>
      </c>
      <c r="J873" s="313">
        <v>505.76</v>
      </c>
      <c r="K873" s="312">
        <v>27</v>
      </c>
      <c r="L873" s="298"/>
      <c r="M873" s="942"/>
      <c r="N873" s="291"/>
      <c r="O873" s="291"/>
    </row>
    <row r="874" spans="1:15" s="148" customFormat="1" ht="61.5" customHeight="1">
      <c r="A874" s="107">
        <v>3</v>
      </c>
      <c r="B874" s="293" t="s">
        <v>1227</v>
      </c>
      <c r="C874" s="107">
        <v>1</v>
      </c>
      <c r="D874" s="292">
        <v>73</v>
      </c>
      <c r="E874" s="308" t="s">
        <v>292</v>
      </c>
      <c r="F874" s="308" t="s">
        <v>292</v>
      </c>
      <c r="G874" s="308" t="s">
        <v>292</v>
      </c>
      <c r="H874" s="308" t="s">
        <v>292</v>
      </c>
      <c r="I874" s="310">
        <v>430.35</v>
      </c>
      <c r="J874" s="310">
        <v>430.35</v>
      </c>
      <c r="K874" s="312">
        <v>77</v>
      </c>
      <c r="L874" s="298"/>
      <c r="M874" s="942"/>
      <c r="N874" s="291"/>
      <c r="O874" s="291"/>
    </row>
    <row r="875" spans="1:15" s="148" customFormat="1" ht="60" customHeight="1">
      <c r="A875" s="107">
        <v>4</v>
      </c>
      <c r="B875" s="292" t="s">
        <v>1228</v>
      </c>
      <c r="C875" s="107">
        <v>2</v>
      </c>
      <c r="D875" s="292">
        <v>14</v>
      </c>
      <c r="E875" s="308" t="s">
        <v>292</v>
      </c>
      <c r="F875" s="308" t="s">
        <v>292</v>
      </c>
      <c r="G875" s="308" t="s">
        <v>292</v>
      </c>
      <c r="H875" s="308" t="s">
        <v>292</v>
      </c>
      <c r="I875" s="310">
        <v>85.95</v>
      </c>
      <c r="J875" s="313">
        <v>85.95</v>
      </c>
      <c r="K875" s="312">
        <v>15</v>
      </c>
      <c r="L875" s="298"/>
      <c r="M875" s="942"/>
      <c r="N875" s="291"/>
      <c r="O875" s="291"/>
    </row>
    <row r="876" spans="1:15" s="148" customFormat="1" ht="62.25" customHeight="1">
      <c r="A876" s="107">
        <v>5</v>
      </c>
      <c r="B876" s="294" t="s">
        <v>1229</v>
      </c>
      <c r="C876" s="107">
        <v>1</v>
      </c>
      <c r="D876" s="294">
        <v>24</v>
      </c>
      <c r="E876" s="308" t="s">
        <v>292</v>
      </c>
      <c r="F876" s="294">
        <v>1</v>
      </c>
      <c r="G876" s="308" t="s">
        <v>292</v>
      </c>
      <c r="H876" s="314">
        <v>18</v>
      </c>
      <c r="I876" s="315">
        <v>118.99</v>
      </c>
      <c r="J876" s="316">
        <v>136.99</v>
      </c>
      <c r="K876" s="312">
        <v>24</v>
      </c>
      <c r="L876" s="298"/>
      <c r="M876" s="942"/>
      <c r="N876" s="291"/>
      <c r="O876" s="291"/>
    </row>
    <row r="877" spans="1:12" s="108" customFormat="1" ht="23.25" customHeight="1">
      <c r="A877" s="987" t="s">
        <v>139</v>
      </c>
      <c r="B877" s="987"/>
      <c r="C877" s="196">
        <v>7</v>
      </c>
      <c r="D877" s="318">
        <f>SUM(D872:D876)</f>
        <v>209</v>
      </c>
      <c r="E877" s="319" t="s">
        <v>292</v>
      </c>
      <c r="F877" s="318">
        <f>SUM(F872:F876)</f>
        <v>5</v>
      </c>
      <c r="G877" s="319" t="s">
        <v>292</v>
      </c>
      <c r="H877" s="320">
        <f>SUM(H872:H876)</f>
        <v>557.1</v>
      </c>
      <c r="I877" s="320">
        <f>SUM(I872:I876)</f>
        <v>1277.18</v>
      </c>
      <c r="J877" s="321">
        <f>SUM(J872:J876)</f>
        <v>1834.2800000000002</v>
      </c>
      <c r="K877" s="322">
        <f>SUM(K872:K876)</f>
        <v>220</v>
      </c>
      <c r="L877" s="60"/>
    </row>
    <row r="878" spans="1:11" s="108" customFormat="1" ht="12" customHeight="1">
      <c r="A878" s="168"/>
      <c r="B878" s="169"/>
      <c r="C878" s="169"/>
      <c r="D878" s="170"/>
      <c r="E878" s="170"/>
      <c r="F878" s="170"/>
      <c r="G878" s="170"/>
      <c r="H878" s="170"/>
      <c r="I878" s="170"/>
      <c r="J878" s="282"/>
      <c r="K878" s="287"/>
    </row>
    <row r="879" spans="1:11" s="108" customFormat="1" ht="18.75">
      <c r="A879" s="988" t="s">
        <v>272</v>
      </c>
      <c r="B879" s="989"/>
      <c r="C879" s="989"/>
      <c r="D879" s="989"/>
      <c r="E879" s="989"/>
      <c r="F879" s="989"/>
      <c r="G879" s="989"/>
      <c r="H879" s="989"/>
      <c r="I879" s="989"/>
      <c r="J879" s="975"/>
      <c r="K879" s="287"/>
    </row>
    <row r="880" spans="1:11" s="108" customFormat="1" ht="12" customHeight="1">
      <c r="A880" s="203"/>
      <c r="B880" s="285"/>
      <c r="C880" s="285"/>
      <c r="D880" s="285"/>
      <c r="E880" s="285"/>
      <c r="F880" s="285"/>
      <c r="G880" s="285"/>
      <c r="H880" s="285"/>
      <c r="I880" s="285"/>
      <c r="J880" s="60"/>
      <c r="K880" s="287"/>
    </row>
    <row r="881" spans="1:15" s="108" customFormat="1" ht="63" customHeight="1">
      <c r="A881" s="239">
        <v>1</v>
      </c>
      <c r="B881" s="96" t="s">
        <v>758</v>
      </c>
      <c r="C881" s="332" t="s">
        <v>292</v>
      </c>
      <c r="D881" s="332">
        <v>4</v>
      </c>
      <c r="E881" s="332" t="s">
        <v>292</v>
      </c>
      <c r="F881" s="332" t="s">
        <v>292</v>
      </c>
      <c r="G881" s="332" t="s">
        <v>292</v>
      </c>
      <c r="H881" s="332" t="s">
        <v>292</v>
      </c>
      <c r="I881" s="385">
        <v>6.1</v>
      </c>
      <c r="J881" s="448">
        <f>SUM(G881:I881)</f>
        <v>6.1</v>
      </c>
      <c r="K881" s="239">
        <v>4</v>
      </c>
      <c r="L881" s="332"/>
      <c r="M881" s="290" t="s">
        <v>755</v>
      </c>
      <c r="N881" s="332"/>
      <c r="O881" s="409"/>
    </row>
    <row r="882" spans="1:15" s="108" customFormat="1" ht="209.25" customHeight="1">
      <c r="A882" s="239">
        <v>2</v>
      </c>
      <c r="B882" s="332" t="s">
        <v>753</v>
      </c>
      <c r="C882" s="381" t="s">
        <v>292</v>
      </c>
      <c r="D882" s="381">
        <v>11</v>
      </c>
      <c r="E882" s="381" t="s">
        <v>292</v>
      </c>
      <c r="F882" s="332">
        <v>1</v>
      </c>
      <c r="G882" s="381" t="s">
        <v>292</v>
      </c>
      <c r="H882" s="388">
        <v>1</v>
      </c>
      <c r="I882" s="385">
        <v>6.2</v>
      </c>
      <c r="J882" s="448">
        <f>SUM(G882:I882)</f>
        <v>7.2</v>
      </c>
      <c r="K882" s="239">
        <v>11</v>
      </c>
      <c r="L882" s="332"/>
      <c r="M882" s="290" t="s">
        <v>756</v>
      </c>
      <c r="N882" s="332"/>
      <c r="O882" s="409"/>
    </row>
    <row r="883" spans="1:15" s="108" customFormat="1" ht="229.5" customHeight="1">
      <c r="A883" s="239">
        <v>3</v>
      </c>
      <c r="B883" s="96" t="s">
        <v>754</v>
      </c>
      <c r="C883" s="381" t="s">
        <v>292</v>
      </c>
      <c r="D883" s="239">
        <v>11</v>
      </c>
      <c r="E883" s="239">
        <v>31</v>
      </c>
      <c r="F883" s="239" t="s">
        <v>292</v>
      </c>
      <c r="G883" s="388">
        <v>10.9</v>
      </c>
      <c r="H883" s="388" t="s">
        <v>292</v>
      </c>
      <c r="I883" s="385">
        <v>34.903</v>
      </c>
      <c r="J883" s="448">
        <f>SUM(G883:I883)</f>
        <v>45.803</v>
      </c>
      <c r="K883" s="239">
        <v>11</v>
      </c>
      <c r="L883" s="451" t="s">
        <v>724</v>
      </c>
      <c r="M883" s="290" t="s">
        <v>757</v>
      </c>
      <c r="N883" s="332"/>
      <c r="O883" s="409"/>
    </row>
    <row r="884" spans="1:12" s="108" customFormat="1" ht="24.75" customHeight="1">
      <c r="A884" s="727"/>
      <c r="B884" s="276" t="s">
        <v>102</v>
      </c>
      <c r="C884" s="419" t="s">
        <v>292</v>
      </c>
      <c r="D884" s="113">
        <f aca="true" t="shared" si="40" ref="D884:K884">SUM(D881:D883)</f>
        <v>26</v>
      </c>
      <c r="E884" s="113">
        <f t="shared" si="40"/>
        <v>31</v>
      </c>
      <c r="F884" s="113">
        <f t="shared" si="40"/>
        <v>1</v>
      </c>
      <c r="G884" s="115">
        <f t="shared" si="40"/>
        <v>10.9</v>
      </c>
      <c r="H884" s="115">
        <f t="shared" si="40"/>
        <v>1</v>
      </c>
      <c r="I884" s="115">
        <f t="shared" si="40"/>
        <v>47.203</v>
      </c>
      <c r="J884" s="116">
        <f t="shared" si="40"/>
        <v>59.102999999999994</v>
      </c>
      <c r="K884" s="117">
        <f t="shared" si="40"/>
        <v>26</v>
      </c>
      <c r="L884" s="60"/>
    </row>
    <row r="885" spans="1:11" s="108" customFormat="1" ht="12" customHeight="1">
      <c r="A885" s="160"/>
      <c r="B885" s="161"/>
      <c r="C885" s="161"/>
      <c r="D885" s="162"/>
      <c r="E885" s="162"/>
      <c r="F885" s="162"/>
      <c r="G885" s="162"/>
      <c r="H885" s="162"/>
      <c r="I885" s="162"/>
      <c r="J885" s="60"/>
      <c r="K885" s="287"/>
    </row>
    <row r="886" spans="1:11" s="108" customFormat="1" ht="18.75" customHeight="1">
      <c r="A886" s="988" t="s">
        <v>210</v>
      </c>
      <c r="B886" s="989"/>
      <c r="C886" s="989"/>
      <c r="D886" s="989"/>
      <c r="E886" s="989"/>
      <c r="F886" s="989"/>
      <c r="G886" s="989"/>
      <c r="H886" s="989"/>
      <c r="I886" s="989"/>
      <c r="J886" s="975"/>
      <c r="K886" s="287"/>
    </row>
    <row r="887" spans="1:11" s="108" customFormat="1" ht="12" customHeight="1">
      <c r="A887" s="284"/>
      <c r="B887" s="285"/>
      <c r="C887" s="285"/>
      <c r="D887" s="285"/>
      <c r="E887" s="285"/>
      <c r="F887" s="285"/>
      <c r="G887" s="285"/>
      <c r="H887" s="285"/>
      <c r="I887" s="285"/>
      <c r="J887" s="60"/>
      <c r="K887" s="287"/>
    </row>
    <row r="888" spans="1:15" s="108" customFormat="1" ht="90.75" customHeight="1">
      <c r="A888" s="107">
        <v>1</v>
      </c>
      <c r="B888" s="414" t="s">
        <v>875</v>
      </c>
      <c r="C888" s="332" t="s">
        <v>292</v>
      </c>
      <c r="D888" s="332">
        <v>64</v>
      </c>
      <c r="E888" s="332">
        <v>52</v>
      </c>
      <c r="F888" s="332">
        <v>42</v>
      </c>
      <c r="G888" s="332">
        <v>1.1</v>
      </c>
      <c r="H888" s="332">
        <v>113.62</v>
      </c>
      <c r="I888" s="332">
        <v>214.6</v>
      </c>
      <c r="J888" s="332">
        <f aca="true" t="shared" si="41" ref="J888:J894">SUM(G888:I888)</f>
        <v>329.32</v>
      </c>
      <c r="K888" s="986">
        <v>1</v>
      </c>
      <c r="L888" s="493"/>
      <c r="M888" s="455" t="s">
        <v>881</v>
      </c>
      <c r="N888" s="128"/>
      <c r="O888" s="128"/>
    </row>
    <row r="889" spans="1:15" s="108" customFormat="1" ht="74.25" customHeight="1">
      <c r="A889" s="107">
        <v>2</v>
      </c>
      <c r="B889" s="414" t="s">
        <v>876</v>
      </c>
      <c r="C889" s="332">
        <v>1</v>
      </c>
      <c r="D889" s="332">
        <v>49</v>
      </c>
      <c r="E889" s="332">
        <v>900</v>
      </c>
      <c r="F889" s="332">
        <v>50</v>
      </c>
      <c r="G889" s="335">
        <v>117</v>
      </c>
      <c r="H889" s="335">
        <v>1243.15</v>
      </c>
      <c r="I889" s="335">
        <v>75</v>
      </c>
      <c r="J889" s="335">
        <f>SUM(G889:I889)</f>
        <v>1435.15</v>
      </c>
      <c r="K889" s="986"/>
      <c r="L889" s="493"/>
      <c r="M889" s="290" t="s">
        <v>869</v>
      </c>
      <c r="N889" s="128"/>
      <c r="O889" s="128"/>
    </row>
    <row r="890" spans="1:15" s="108" customFormat="1" ht="75" customHeight="1">
      <c r="A890" s="107">
        <v>3</v>
      </c>
      <c r="B890" s="414" t="s">
        <v>861</v>
      </c>
      <c r="C890" s="332" t="s">
        <v>292</v>
      </c>
      <c r="D890" s="332">
        <v>71</v>
      </c>
      <c r="E890" s="332">
        <v>1110</v>
      </c>
      <c r="F890" s="332">
        <v>115</v>
      </c>
      <c r="G890" s="332">
        <v>655.6</v>
      </c>
      <c r="H890" s="332">
        <v>6164.46</v>
      </c>
      <c r="I890" s="332">
        <v>264</v>
      </c>
      <c r="J890" s="332">
        <f t="shared" si="41"/>
        <v>7084.06</v>
      </c>
      <c r="K890" s="986"/>
      <c r="L890" s="493"/>
      <c r="M890" s="290" t="s">
        <v>870</v>
      </c>
      <c r="N890" s="128"/>
      <c r="O890" s="128"/>
    </row>
    <row r="891" spans="1:15" s="108" customFormat="1" ht="89.25" customHeight="1">
      <c r="A891" s="107">
        <v>4</v>
      </c>
      <c r="B891" s="414" t="s">
        <v>877</v>
      </c>
      <c r="C891" s="332">
        <v>1</v>
      </c>
      <c r="D891" s="332">
        <v>124</v>
      </c>
      <c r="E891" s="332" t="s">
        <v>292</v>
      </c>
      <c r="F891" s="332">
        <v>67</v>
      </c>
      <c r="G891" s="332" t="s">
        <v>292</v>
      </c>
      <c r="H891" s="332">
        <v>234.336</v>
      </c>
      <c r="I891" s="332">
        <v>13.74</v>
      </c>
      <c r="J891" s="332">
        <f t="shared" si="41"/>
        <v>248.07600000000002</v>
      </c>
      <c r="K891" s="986"/>
      <c r="L891" s="493"/>
      <c r="M891" s="290" t="s">
        <v>882</v>
      </c>
      <c r="N891" s="128"/>
      <c r="O891" s="128"/>
    </row>
    <row r="892" spans="1:15" s="108" customFormat="1" ht="90.75" customHeight="1">
      <c r="A892" s="107">
        <v>5</v>
      </c>
      <c r="B892" s="414" t="s">
        <v>878</v>
      </c>
      <c r="C892" s="332">
        <v>2</v>
      </c>
      <c r="D892" s="332">
        <v>111</v>
      </c>
      <c r="E892" s="332">
        <v>3292</v>
      </c>
      <c r="F892" s="332">
        <v>96</v>
      </c>
      <c r="G892" s="332">
        <v>258.5</v>
      </c>
      <c r="H892" s="332">
        <v>4860.7</v>
      </c>
      <c r="I892" s="332">
        <v>532</v>
      </c>
      <c r="J892" s="332">
        <f t="shared" si="41"/>
        <v>5651.2</v>
      </c>
      <c r="K892" s="986"/>
      <c r="L892" s="728"/>
      <c r="M892" s="290" t="s">
        <v>870</v>
      </c>
      <c r="N892" s="128"/>
      <c r="O892" s="128"/>
    </row>
    <row r="893" spans="1:15" s="108" customFormat="1" ht="76.5" customHeight="1">
      <c r="A893" s="107">
        <v>6</v>
      </c>
      <c r="B893" s="414" t="s">
        <v>879</v>
      </c>
      <c r="C893" s="332">
        <v>2</v>
      </c>
      <c r="D893" s="332">
        <v>177</v>
      </c>
      <c r="E893" s="332">
        <v>244</v>
      </c>
      <c r="F893" s="332">
        <v>100</v>
      </c>
      <c r="G893" s="332">
        <v>9.5</v>
      </c>
      <c r="H893" s="332">
        <v>1080.7</v>
      </c>
      <c r="I893" s="332">
        <v>1133.6</v>
      </c>
      <c r="J893" s="332">
        <f t="shared" si="41"/>
        <v>2223.8</v>
      </c>
      <c r="K893" s="986"/>
      <c r="L893" s="493"/>
      <c r="M893" s="290" t="s">
        <v>870</v>
      </c>
      <c r="N893" s="128"/>
      <c r="O893" s="128"/>
    </row>
    <row r="894" spans="1:15" s="108" customFormat="1" ht="60.75" customHeight="1">
      <c r="A894" s="107">
        <v>7</v>
      </c>
      <c r="B894" s="414" t="s">
        <v>880</v>
      </c>
      <c r="C894" s="332">
        <v>1</v>
      </c>
      <c r="D894" s="332">
        <v>131</v>
      </c>
      <c r="E894" s="332">
        <v>35</v>
      </c>
      <c r="F894" s="332">
        <v>32</v>
      </c>
      <c r="G894" s="332">
        <v>0.9</v>
      </c>
      <c r="H894" s="332">
        <v>628.45</v>
      </c>
      <c r="I894" s="332">
        <v>70.92</v>
      </c>
      <c r="J894" s="332">
        <f t="shared" si="41"/>
        <v>700.27</v>
      </c>
      <c r="K894" s="986"/>
      <c r="L894" s="493"/>
      <c r="M894" s="290" t="s">
        <v>883</v>
      </c>
      <c r="N894" s="128"/>
      <c r="O894" s="128"/>
    </row>
    <row r="895" spans="1:12" s="108" customFormat="1" ht="24.75" customHeight="1">
      <c r="A895" s="985" t="s">
        <v>139</v>
      </c>
      <c r="B895" s="985"/>
      <c r="C895" s="113">
        <v>7</v>
      </c>
      <c r="D895" s="113">
        <f aca="true" t="shared" si="42" ref="D895:K895">SUM(D888:D894)</f>
        <v>727</v>
      </c>
      <c r="E895" s="113">
        <f t="shared" si="42"/>
        <v>5633</v>
      </c>
      <c r="F895" s="113">
        <f t="shared" si="42"/>
        <v>502</v>
      </c>
      <c r="G895" s="115">
        <f t="shared" si="42"/>
        <v>1042.6000000000001</v>
      </c>
      <c r="H895" s="115">
        <f t="shared" si="42"/>
        <v>14325.416000000001</v>
      </c>
      <c r="I895" s="115">
        <f t="shared" si="42"/>
        <v>2303.86</v>
      </c>
      <c r="J895" s="116">
        <f t="shared" si="42"/>
        <v>17671.876</v>
      </c>
      <c r="K895" s="117">
        <f t="shared" si="42"/>
        <v>1</v>
      </c>
      <c r="L895" s="118"/>
    </row>
    <row r="896" spans="1:11" s="108" customFormat="1" ht="12" customHeight="1">
      <c r="A896" s="160"/>
      <c r="B896" s="161"/>
      <c r="C896" s="161"/>
      <c r="D896" s="162"/>
      <c r="E896" s="162"/>
      <c r="F896" s="162"/>
      <c r="G896" s="163"/>
      <c r="H896" s="163"/>
      <c r="I896" s="163"/>
      <c r="J896" s="60"/>
      <c r="K896" s="287"/>
    </row>
    <row r="897" spans="1:11" s="108" customFormat="1" ht="18.75">
      <c r="A897" s="988" t="s">
        <v>273</v>
      </c>
      <c r="B897" s="989"/>
      <c r="C897" s="989"/>
      <c r="D897" s="989"/>
      <c r="E897" s="989"/>
      <c r="F897" s="989"/>
      <c r="G897" s="989"/>
      <c r="H897" s="989"/>
      <c r="I897" s="989"/>
      <c r="J897" s="975"/>
      <c r="K897" s="287"/>
    </row>
    <row r="898" spans="1:11" s="108" customFormat="1" ht="12" customHeight="1">
      <c r="A898" s="203"/>
      <c r="B898" s="285"/>
      <c r="C898" s="285"/>
      <c r="D898" s="285"/>
      <c r="E898" s="285"/>
      <c r="F898" s="285"/>
      <c r="G898" s="285"/>
      <c r="H898" s="285"/>
      <c r="I898" s="285"/>
      <c r="J898" s="60"/>
      <c r="K898" s="287"/>
    </row>
    <row r="899" spans="1:15" s="108" customFormat="1" ht="60.75" customHeight="1">
      <c r="A899" s="689">
        <v>1</v>
      </c>
      <c r="B899" s="332" t="s">
        <v>963</v>
      </c>
      <c r="C899" s="332" t="s">
        <v>292</v>
      </c>
      <c r="D899" s="381">
        <v>148</v>
      </c>
      <c r="E899" s="381">
        <v>3772</v>
      </c>
      <c r="F899" s="239">
        <v>729</v>
      </c>
      <c r="G899" s="385">
        <v>501</v>
      </c>
      <c r="H899" s="388">
        <v>104069</v>
      </c>
      <c r="I899" s="385">
        <v>1957</v>
      </c>
      <c r="J899" s="448">
        <v>106527</v>
      </c>
      <c r="K899" s="388">
        <v>67</v>
      </c>
      <c r="L899" s="546" t="s">
        <v>951</v>
      </c>
      <c r="M899" s="546"/>
      <c r="N899" s="729"/>
      <c r="O899" s="730"/>
    </row>
    <row r="900" spans="1:15" s="108" customFormat="1" ht="60" customHeight="1">
      <c r="A900" s="416">
        <v>2</v>
      </c>
      <c r="B900" s="458" t="s">
        <v>964</v>
      </c>
      <c r="C900" s="332" t="s">
        <v>292</v>
      </c>
      <c r="D900" s="381">
        <v>122</v>
      </c>
      <c r="E900" s="381">
        <v>2347</v>
      </c>
      <c r="F900" s="239">
        <v>927</v>
      </c>
      <c r="G900" s="385">
        <v>616.277</v>
      </c>
      <c r="H900" s="388">
        <v>52086.52</v>
      </c>
      <c r="I900" s="385">
        <v>1456.123</v>
      </c>
      <c r="J900" s="448">
        <v>54158.92</v>
      </c>
      <c r="K900" s="388">
        <v>68</v>
      </c>
      <c r="L900" s="546" t="s">
        <v>942</v>
      </c>
      <c r="M900" s="546"/>
      <c r="N900" s="729"/>
      <c r="O900" s="546"/>
    </row>
    <row r="901" spans="1:15" s="141" customFormat="1" ht="180.75" customHeight="1">
      <c r="A901" s="416">
        <v>3</v>
      </c>
      <c r="B901" s="332" t="s">
        <v>967</v>
      </c>
      <c r="C901" s="381">
        <v>2</v>
      </c>
      <c r="D901" s="381">
        <v>122</v>
      </c>
      <c r="E901" s="381">
        <v>1869</v>
      </c>
      <c r="F901" s="239">
        <v>742</v>
      </c>
      <c r="G901" s="385">
        <v>245.5</v>
      </c>
      <c r="H901" s="388">
        <v>71876.2</v>
      </c>
      <c r="I901" s="385">
        <v>1808.18</v>
      </c>
      <c r="J901" s="448">
        <v>73929.88</v>
      </c>
      <c r="K901" s="388">
        <v>66</v>
      </c>
      <c r="L901" s="546"/>
      <c r="M901" s="546" t="s">
        <v>968</v>
      </c>
      <c r="N901" s="729"/>
      <c r="O901" s="546" t="s">
        <v>966</v>
      </c>
    </row>
    <row r="902" spans="1:15" s="108" customFormat="1" ht="47.25" customHeight="1">
      <c r="A902" s="731">
        <v>4</v>
      </c>
      <c r="B902" s="332" t="s">
        <v>939</v>
      </c>
      <c r="C902" s="332" t="s">
        <v>292</v>
      </c>
      <c r="D902" s="381">
        <v>81</v>
      </c>
      <c r="E902" s="381">
        <v>457</v>
      </c>
      <c r="F902" s="239">
        <v>337</v>
      </c>
      <c r="G902" s="385">
        <v>52.3</v>
      </c>
      <c r="H902" s="388">
        <v>14432.2</v>
      </c>
      <c r="I902" s="385">
        <v>597</v>
      </c>
      <c r="J902" s="448">
        <v>15082.4</v>
      </c>
      <c r="K902" s="388">
        <v>48</v>
      </c>
      <c r="L902" s="546" t="s">
        <v>953</v>
      </c>
      <c r="M902" s="546"/>
      <c r="N902" s="729"/>
      <c r="O902" s="546"/>
    </row>
    <row r="903" spans="1:15" s="108" customFormat="1" ht="60" customHeight="1">
      <c r="A903" s="732">
        <v>5</v>
      </c>
      <c r="B903" s="332" t="s">
        <v>965</v>
      </c>
      <c r="C903" s="381">
        <v>1</v>
      </c>
      <c r="D903" s="381">
        <v>93</v>
      </c>
      <c r="E903" s="381">
        <v>1218</v>
      </c>
      <c r="F903" s="239">
        <v>93</v>
      </c>
      <c r="G903" s="335">
        <v>167</v>
      </c>
      <c r="H903" s="334">
        <v>22369.62</v>
      </c>
      <c r="I903" s="335">
        <v>2635.8</v>
      </c>
      <c r="J903" s="460">
        <v>25172.42</v>
      </c>
      <c r="K903" s="334">
        <v>44</v>
      </c>
      <c r="L903" s="733" t="s">
        <v>954</v>
      </c>
      <c r="M903" s="734"/>
      <c r="N903" s="255"/>
      <c r="O903" s="97"/>
    </row>
    <row r="904" spans="1:12" s="108" customFormat="1" ht="21.75" customHeight="1">
      <c r="A904" s="977" t="s">
        <v>140</v>
      </c>
      <c r="B904" s="977"/>
      <c r="C904" s="113">
        <v>3</v>
      </c>
      <c r="D904" s="113">
        <f aca="true" t="shared" si="43" ref="D904:K904">SUM(D899:D903)</f>
        <v>566</v>
      </c>
      <c r="E904" s="113">
        <f t="shared" si="43"/>
        <v>9663</v>
      </c>
      <c r="F904" s="113">
        <f t="shared" si="43"/>
        <v>2828</v>
      </c>
      <c r="G904" s="115">
        <f t="shared" si="43"/>
        <v>1582.077</v>
      </c>
      <c r="H904" s="115">
        <f t="shared" si="43"/>
        <v>264833.54</v>
      </c>
      <c r="I904" s="115">
        <f t="shared" si="43"/>
        <v>8454.103</v>
      </c>
      <c r="J904" s="120">
        <f t="shared" si="43"/>
        <v>274870.62</v>
      </c>
      <c r="K904" s="117">
        <f t="shared" si="43"/>
        <v>293</v>
      </c>
      <c r="L904" s="735"/>
    </row>
    <row r="905" spans="1:11" s="108" customFormat="1" ht="12" customHeight="1">
      <c r="A905" s="130"/>
      <c r="B905" s="282"/>
      <c r="C905" s="282"/>
      <c r="D905" s="282"/>
      <c r="E905" s="282"/>
      <c r="F905" s="282"/>
      <c r="G905" s="282"/>
      <c r="H905" s="282"/>
      <c r="I905" s="282"/>
      <c r="J905" s="282"/>
      <c r="K905" s="287"/>
    </row>
    <row r="906" spans="1:11" s="108" customFormat="1" ht="16.5" customHeight="1">
      <c r="A906" s="988" t="s">
        <v>257</v>
      </c>
      <c r="B906" s="989"/>
      <c r="C906" s="989"/>
      <c r="D906" s="989"/>
      <c r="E906" s="989"/>
      <c r="F906" s="989"/>
      <c r="G906" s="989"/>
      <c r="H906" s="989"/>
      <c r="I906" s="989"/>
      <c r="J906" s="975"/>
      <c r="K906" s="287"/>
    </row>
    <row r="907" spans="1:11" s="108" customFormat="1" ht="12" customHeight="1">
      <c r="A907" s="203"/>
      <c r="B907" s="204"/>
      <c r="C907" s="204"/>
      <c r="D907" s="204"/>
      <c r="E907" s="204"/>
      <c r="F907" s="204"/>
      <c r="G907" s="204"/>
      <c r="H907" s="204"/>
      <c r="I907" s="204"/>
      <c r="J907" s="61"/>
      <c r="K907" s="287"/>
    </row>
    <row r="908" spans="1:15" s="108" customFormat="1" ht="106.5" customHeight="1">
      <c r="A908" s="239">
        <v>1</v>
      </c>
      <c r="B908" s="463" t="s">
        <v>786</v>
      </c>
      <c r="C908" s="381" t="s">
        <v>292</v>
      </c>
      <c r="D908" s="332">
        <v>5</v>
      </c>
      <c r="E908" s="381" t="s">
        <v>292</v>
      </c>
      <c r="F908" s="239">
        <v>7</v>
      </c>
      <c r="G908" s="332" t="s">
        <v>292</v>
      </c>
      <c r="H908" s="239">
        <v>15.2</v>
      </c>
      <c r="I908" s="332">
        <v>5</v>
      </c>
      <c r="J908" s="239">
        <v>20.2</v>
      </c>
      <c r="K908" s="239">
        <v>5</v>
      </c>
      <c r="L908" s="290"/>
      <c r="M908" s="290" t="s">
        <v>784</v>
      </c>
      <c r="N908" s="290"/>
      <c r="O908" s="706"/>
    </row>
    <row r="909" spans="1:15" s="108" customFormat="1" ht="330.75" customHeight="1">
      <c r="A909" s="239">
        <v>2</v>
      </c>
      <c r="B909" s="332" t="s">
        <v>785</v>
      </c>
      <c r="C909" s="381">
        <v>1</v>
      </c>
      <c r="D909" s="381">
        <v>20</v>
      </c>
      <c r="E909" s="381" t="s">
        <v>292</v>
      </c>
      <c r="F909" s="381">
        <v>23</v>
      </c>
      <c r="G909" s="381" t="s">
        <v>292</v>
      </c>
      <c r="H909" s="335">
        <v>80.48</v>
      </c>
      <c r="I909" s="464">
        <v>135.7</v>
      </c>
      <c r="J909" s="448">
        <v>216.18</v>
      </c>
      <c r="K909" s="239">
        <v>23</v>
      </c>
      <c r="L909" s="290"/>
      <c r="M909" s="290" t="s">
        <v>788</v>
      </c>
      <c r="N909" s="290"/>
      <c r="O909" s="706"/>
    </row>
    <row r="910" spans="1:15" s="108" customFormat="1" ht="61.5" customHeight="1">
      <c r="A910" s="239">
        <v>3</v>
      </c>
      <c r="B910" s="96" t="s">
        <v>783</v>
      </c>
      <c r="C910" s="381">
        <v>1</v>
      </c>
      <c r="D910" s="239">
        <v>2</v>
      </c>
      <c r="E910" s="239" t="s">
        <v>292</v>
      </c>
      <c r="F910" s="239">
        <v>3</v>
      </c>
      <c r="G910" s="388" t="s">
        <v>292</v>
      </c>
      <c r="H910" s="388">
        <v>9.2</v>
      </c>
      <c r="I910" s="388" t="s">
        <v>292</v>
      </c>
      <c r="J910" s="448">
        <v>9.2</v>
      </c>
      <c r="K910" s="239">
        <v>3</v>
      </c>
      <c r="L910" s="451" t="s">
        <v>724</v>
      </c>
      <c r="M910" s="290" t="s">
        <v>787</v>
      </c>
      <c r="N910" s="290"/>
      <c r="O910" s="706"/>
    </row>
    <row r="911" spans="1:11" s="108" customFormat="1" ht="19.5" customHeight="1">
      <c r="A911" s="977" t="s">
        <v>139</v>
      </c>
      <c r="B911" s="977"/>
      <c r="C911" s="419">
        <v>2</v>
      </c>
      <c r="D911" s="576">
        <f aca="true" t="shared" si="44" ref="D911:I911">SUM(D908:D910)</f>
        <v>27</v>
      </c>
      <c r="E911" s="404" t="s">
        <v>292</v>
      </c>
      <c r="F911" s="576">
        <f t="shared" si="44"/>
        <v>33</v>
      </c>
      <c r="G911" s="576" t="s">
        <v>292</v>
      </c>
      <c r="H911" s="576">
        <f t="shared" si="44"/>
        <v>104.88000000000001</v>
      </c>
      <c r="I911" s="576">
        <f t="shared" si="44"/>
        <v>140.7</v>
      </c>
      <c r="J911" s="576">
        <f>SUM(J908:J910)</f>
        <v>245.57999999999998</v>
      </c>
      <c r="K911" s="404">
        <f>SUM(K908:K910)</f>
        <v>31</v>
      </c>
    </row>
    <row r="912" spans="1:11" s="108" customFormat="1" ht="7.5" customHeight="1">
      <c r="A912" s="143"/>
      <c r="B912" s="144"/>
      <c r="C912" s="144"/>
      <c r="D912" s="144"/>
      <c r="E912" s="144"/>
      <c r="F912" s="144"/>
      <c r="G912" s="205"/>
      <c r="H912" s="205"/>
      <c r="I912" s="205"/>
      <c r="J912" s="205"/>
      <c r="K912" s="287"/>
    </row>
    <row r="913" spans="1:11" s="108" customFormat="1" ht="7.5" customHeight="1">
      <c r="A913" s="143"/>
      <c r="B913" s="144"/>
      <c r="C913" s="144"/>
      <c r="D913" s="144"/>
      <c r="E913" s="144"/>
      <c r="F913" s="144"/>
      <c r="G913" s="205"/>
      <c r="H913" s="205"/>
      <c r="I913" s="205"/>
      <c r="J913" s="205"/>
      <c r="K913" s="287"/>
    </row>
    <row r="914" spans="1:11" s="108" customFormat="1" ht="3.75" customHeight="1">
      <c r="A914" s="143"/>
      <c r="B914" s="144"/>
      <c r="C914" s="144"/>
      <c r="D914" s="144"/>
      <c r="E914" s="144"/>
      <c r="F914" s="144"/>
      <c r="G914" s="144"/>
      <c r="H914" s="144"/>
      <c r="I914" s="144"/>
      <c r="J914" s="144"/>
      <c r="K914" s="154"/>
    </row>
    <row r="915" spans="1:11" s="108" customFormat="1" ht="18.75">
      <c r="A915" s="988" t="s">
        <v>204</v>
      </c>
      <c r="B915" s="989"/>
      <c r="C915" s="989"/>
      <c r="D915" s="989"/>
      <c r="E915" s="989"/>
      <c r="F915" s="989"/>
      <c r="G915" s="989"/>
      <c r="H915" s="989"/>
      <c r="I915" s="989"/>
      <c r="J915" s="975"/>
      <c r="K915" s="287"/>
    </row>
    <row r="916" spans="1:11" s="108" customFormat="1" ht="6.75" customHeight="1">
      <c r="A916" s="203"/>
      <c r="B916" s="204"/>
      <c r="C916" s="204"/>
      <c r="D916" s="204"/>
      <c r="E916" s="204"/>
      <c r="F916" s="204"/>
      <c r="G916" s="204"/>
      <c r="H916" s="204"/>
      <c r="I916" s="204"/>
      <c r="J916" s="61"/>
      <c r="K916" s="287"/>
    </row>
    <row r="917" spans="1:15" s="108" customFormat="1" ht="409.5" customHeight="1">
      <c r="A917" s="532">
        <v>1</v>
      </c>
      <c r="B917" s="736" t="s">
        <v>813</v>
      </c>
      <c r="C917" s="736">
        <v>1</v>
      </c>
      <c r="D917" s="737">
        <v>121</v>
      </c>
      <c r="E917" s="738">
        <v>1</v>
      </c>
      <c r="F917" s="96">
        <v>52</v>
      </c>
      <c r="G917" s="739">
        <v>0.85</v>
      </c>
      <c r="H917" s="740">
        <v>1146.8612</v>
      </c>
      <c r="I917" s="741">
        <v>301.1304</v>
      </c>
      <c r="J917" s="742">
        <v>1448.8408</v>
      </c>
      <c r="K917" s="430">
        <v>38</v>
      </c>
      <c r="L917" s="981" t="s">
        <v>815</v>
      </c>
      <c r="M917" s="743" t="s">
        <v>814</v>
      </c>
      <c r="N917" s="128"/>
      <c r="O917" s="128"/>
    </row>
    <row r="918" spans="1:15" s="108" customFormat="1" ht="60" customHeight="1">
      <c r="A918" s="732">
        <v>2</v>
      </c>
      <c r="B918" s="910" t="s">
        <v>817</v>
      </c>
      <c r="C918" s="381" t="s">
        <v>292</v>
      </c>
      <c r="D918" s="909">
        <v>24</v>
      </c>
      <c r="E918" s="381" t="s">
        <v>292</v>
      </c>
      <c r="F918" s="909">
        <v>8</v>
      </c>
      <c r="G918" s="381" t="s">
        <v>292</v>
      </c>
      <c r="H918" s="383">
        <v>637.9</v>
      </c>
      <c r="I918" s="383">
        <v>44.2</v>
      </c>
      <c r="J918" s="386">
        <f>SUM(H918:I918)</f>
        <v>682.1</v>
      </c>
      <c r="K918" s="410">
        <v>3</v>
      </c>
      <c r="L918" s="982"/>
      <c r="M918" s="290" t="s">
        <v>816</v>
      </c>
      <c r="N918" s="128"/>
      <c r="O918" s="128"/>
    </row>
    <row r="919" spans="1:15" s="108" customFormat="1" ht="255.75" customHeight="1">
      <c r="A919" s="684">
        <v>3</v>
      </c>
      <c r="B919" s="745" t="s">
        <v>818</v>
      </c>
      <c r="C919" s="381" t="s">
        <v>292</v>
      </c>
      <c r="D919" s="746">
        <v>36</v>
      </c>
      <c r="E919" s="381" t="s">
        <v>292</v>
      </c>
      <c r="F919" s="746">
        <v>27</v>
      </c>
      <c r="G919" s="381" t="s">
        <v>292</v>
      </c>
      <c r="H919" s="747">
        <v>573.74</v>
      </c>
      <c r="I919" s="748">
        <v>183.5</v>
      </c>
      <c r="J919" s="744">
        <f>SUM(G919:I919)</f>
        <v>757.24</v>
      </c>
      <c r="K919" s="410">
        <v>14</v>
      </c>
      <c r="L919" s="290"/>
      <c r="M919" s="290" t="s">
        <v>820</v>
      </c>
      <c r="N919" s="257"/>
      <c r="O919" s="290" t="s">
        <v>819</v>
      </c>
    </row>
    <row r="920" spans="1:15" s="108" customFormat="1" ht="138.75" customHeight="1">
      <c r="A920" s="332">
        <v>4</v>
      </c>
      <c r="B920" s="745" t="s">
        <v>821</v>
      </c>
      <c r="C920" s="381" t="s">
        <v>292</v>
      </c>
      <c r="D920" s="746">
        <v>31</v>
      </c>
      <c r="E920" s="381">
        <v>67</v>
      </c>
      <c r="F920" s="746">
        <v>21</v>
      </c>
      <c r="G920" s="363">
        <v>37.265</v>
      </c>
      <c r="H920" s="747">
        <v>413.433</v>
      </c>
      <c r="I920" s="748">
        <v>344.63</v>
      </c>
      <c r="J920" s="744">
        <f>SUM(G920:I920)</f>
        <v>795.328</v>
      </c>
      <c r="K920" s="410">
        <v>5</v>
      </c>
      <c r="L920" s="290"/>
      <c r="M920" s="290" t="s">
        <v>822</v>
      </c>
      <c r="N920" s="128"/>
      <c r="O920" s="128"/>
    </row>
    <row r="921" spans="1:11" s="108" customFormat="1" ht="20.25" customHeight="1">
      <c r="A921" s="991" t="s">
        <v>139</v>
      </c>
      <c r="B921" s="992"/>
      <c r="C921" s="211">
        <v>1</v>
      </c>
      <c r="D921" s="211">
        <f aca="true" t="shared" si="45" ref="D921:K921">SUM(D917:D920)</f>
        <v>212</v>
      </c>
      <c r="E921" s="211">
        <f t="shared" si="45"/>
        <v>68</v>
      </c>
      <c r="F921" s="211">
        <f t="shared" si="45"/>
        <v>108</v>
      </c>
      <c r="G921" s="749">
        <f t="shared" si="45"/>
        <v>38.115</v>
      </c>
      <c r="H921" s="749">
        <f t="shared" si="45"/>
        <v>2771.9341999999997</v>
      </c>
      <c r="I921" s="750">
        <f t="shared" si="45"/>
        <v>873.4604</v>
      </c>
      <c r="J921" s="437">
        <f t="shared" si="45"/>
        <v>3683.5088</v>
      </c>
      <c r="K921" s="117">
        <f t="shared" si="45"/>
        <v>60</v>
      </c>
    </row>
    <row r="922" spans="1:11" s="108" customFormat="1" ht="12" customHeight="1">
      <c r="A922" s="60"/>
      <c r="B922" s="60"/>
      <c r="C922" s="60"/>
      <c r="D922" s="60"/>
      <c r="E922" s="60"/>
      <c r="F922" s="60"/>
      <c r="G922" s="60"/>
      <c r="H922" s="60"/>
      <c r="I922" s="60"/>
      <c r="J922" s="60"/>
      <c r="K922" s="153"/>
    </row>
    <row r="923" spans="1:12" s="108" customFormat="1" ht="9" customHeight="1">
      <c r="A923" s="134"/>
      <c r="B923" s="60"/>
      <c r="C923" s="60"/>
      <c r="D923" s="60"/>
      <c r="E923" s="60"/>
      <c r="F923" s="60"/>
      <c r="G923" s="60"/>
      <c r="H923" s="60"/>
      <c r="I923" s="60"/>
      <c r="J923" s="60"/>
      <c r="K923" s="153"/>
      <c r="L923" s="60"/>
    </row>
    <row r="924" spans="1:12" s="108" customFormat="1" ht="18.75">
      <c r="A924" s="988" t="s">
        <v>205</v>
      </c>
      <c r="B924" s="989"/>
      <c r="C924" s="989"/>
      <c r="D924" s="989"/>
      <c r="E924" s="989"/>
      <c r="F924" s="989"/>
      <c r="G924" s="989"/>
      <c r="H924" s="989"/>
      <c r="I924" s="989"/>
      <c r="J924" s="975"/>
      <c r="K924" s="153"/>
      <c r="L924" s="60"/>
    </row>
    <row r="925" spans="1:12" s="108" customFormat="1" ht="8.25" customHeight="1">
      <c r="A925" s="203"/>
      <c r="B925" s="285"/>
      <c r="C925" s="285"/>
      <c r="D925" s="285"/>
      <c r="E925" s="285"/>
      <c r="F925" s="285"/>
      <c r="G925" s="285"/>
      <c r="H925" s="285"/>
      <c r="I925" s="285"/>
      <c r="J925" s="60"/>
      <c r="K925" s="153"/>
      <c r="L925" s="60"/>
    </row>
    <row r="926" spans="1:15" s="108" customFormat="1" ht="91.5" customHeight="1">
      <c r="A926" s="416">
        <v>1</v>
      </c>
      <c r="B926" s="299" t="s">
        <v>853</v>
      </c>
      <c r="C926" s="332">
        <v>1</v>
      </c>
      <c r="D926" s="332">
        <v>33</v>
      </c>
      <c r="E926" s="381" t="s">
        <v>292</v>
      </c>
      <c r="F926" s="332">
        <v>41</v>
      </c>
      <c r="G926" s="335" t="s">
        <v>292</v>
      </c>
      <c r="H926" s="363">
        <v>346.525</v>
      </c>
      <c r="I926" s="363">
        <v>38.86</v>
      </c>
      <c r="J926" s="332">
        <v>385.385</v>
      </c>
      <c r="K926" s="997">
        <v>1</v>
      </c>
      <c r="L926" s="299"/>
      <c r="M926" s="474" t="s">
        <v>359</v>
      </c>
      <c r="N926" s="299"/>
      <c r="O926" s="299"/>
    </row>
    <row r="927" spans="1:15" s="108" customFormat="1" ht="96.75" customHeight="1">
      <c r="A927" s="689">
        <v>2</v>
      </c>
      <c r="B927" s="299" t="s">
        <v>854</v>
      </c>
      <c r="C927" s="332">
        <v>1</v>
      </c>
      <c r="D927" s="332">
        <v>45</v>
      </c>
      <c r="E927" s="381" t="s">
        <v>292</v>
      </c>
      <c r="F927" s="332">
        <v>54</v>
      </c>
      <c r="G927" s="363" t="s">
        <v>292</v>
      </c>
      <c r="H927" s="363">
        <v>296.608</v>
      </c>
      <c r="I927" s="363">
        <v>287.55</v>
      </c>
      <c r="J927" s="332">
        <v>584.158</v>
      </c>
      <c r="K927" s="998"/>
      <c r="L927" s="299"/>
      <c r="M927" s="474" t="s">
        <v>359</v>
      </c>
      <c r="N927" s="299"/>
      <c r="O927" s="299"/>
    </row>
    <row r="928" spans="1:15" s="108" customFormat="1" ht="45.75" customHeight="1">
      <c r="A928" s="416">
        <v>3</v>
      </c>
      <c r="B928" s="299" t="s">
        <v>844</v>
      </c>
      <c r="C928" s="381" t="s">
        <v>292</v>
      </c>
      <c r="D928" s="332">
        <v>6</v>
      </c>
      <c r="E928" s="381" t="s">
        <v>292</v>
      </c>
      <c r="F928" s="332">
        <v>11</v>
      </c>
      <c r="G928" s="363" t="s">
        <v>292</v>
      </c>
      <c r="H928" s="363">
        <v>9.987</v>
      </c>
      <c r="I928" s="363">
        <v>0.1</v>
      </c>
      <c r="J928" s="332">
        <v>10.087</v>
      </c>
      <c r="K928" s="998"/>
      <c r="L928" s="299"/>
      <c r="M928" s="474" t="s">
        <v>359</v>
      </c>
      <c r="N928" s="299"/>
      <c r="O928" s="299"/>
    </row>
    <row r="929" spans="1:15" s="108" customFormat="1" ht="54" customHeight="1">
      <c r="A929" s="416">
        <v>4</v>
      </c>
      <c r="B929" s="299" t="s">
        <v>855</v>
      </c>
      <c r="C929" s="332">
        <v>1</v>
      </c>
      <c r="D929" s="332">
        <v>3</v>
      </c>
      <c r="E929" s="332">
        <v>1</v>
      </c>
      <c r="F929" s="332">
        <v>6</v>
      </c>
      <c r="G929" s="363">
        <v>0.02</v>
      </c>
      <c r="H929" s="363">
        <v>301.35</v>
      </c>
      <c r="I929" s="363" t="s">
        <v>292</v>
      </c>
      <c r="J929" s="332">
        <v>301.37</v>
      </c>
      <c r="K929" s="998"/>
      <c r="L929" s="299"/>
      <c r="M929" s="474" t="s">
        <v>359</v>
      </c>
      <c r="N929" s="299"/>
      <c r="O929" s="299"/>
    </row>
    <row r="930" spans="1:15" s="108" customFormat="1" ht="90" customHeight="1">
      <c r="A930" s="689">
        <v>5</v>
      </c>
      <c r="B930" s="299" t="s">
        <v>856</v>
      </c>
      <c r="C930" s="332">
        <v>1</v>
      </c>
      <c r="D930" s="332">
        <v>32</v>
      </c>
      <c r="E930" s="381" t="s">
        <v>292</v>
      </c>
      <c r="F930" s="332">
        <v>58</v>
      </c>
      <c r="G930" s="363" t="s">
        <v>292</v>
      </c>
      <c r="H930" s="363">
        <v>775.68</v>
      </c>
      <c r="I930" s="363">
        <v>50.18</v>
      </c>
      <c r="J930" s="332">
        <v>825.86</v>
      </c>
      <c r="K930" s="999"/>
      <c r="L930" s="299"/>
      <c r="M930" s="474" t="s">
        <v>359</v>
      </c>
      <c r="N930" s="299"/>
      <c r="O930" s="299"/>
    </row>
    <row r="931" spans="1:11" s="108" customFormat="1" ht="21" customHeight="1">
      <c r="A931" s="987" t="s">
        <v>139</v>
      </c>
      <c r="B931" s="987"/>
      <c r="C931" s="196">
        <v>4</v>
      </c>
      <c r="D931" s="196">
        <f aca="true" t="shared" si="46" ref="D931:J931">SUM(D926:D930)</f>
        <v>119</v>
      </c>
      <c r="E931" s="196">
        <f t="shared" si="46"/>
        <v>1</v>
      </c>
      <c r="F931" s="196">
        <f t="shared" si="46"/>
        <v>170</v>
      </c>
      <c r="G931" s="665">
        <f t="shared" si="46"/>
        <v>0.02</v>
      </c>
      <c r="H931" s="665">
        <f t="shared" si="46"/>
        <v>1730.15</v>
      </c>
      <c r="I931" s="751">
        <f t="shared" si="46"/>
        <v>376.69000000000005</v>
      </c>
      <c r="J931" s="403">
        <f t="shared" si="46"/>
        <v>2106.86</v>
      </c>
      <c r="K931" s="186">
        <v>1</v>
      </c>
    </row>
    <row r="932" spans="1:11" s="108" customFormat="1" ht="16.5" customHeight="1">
      <c r="A932" s="130"/>
      <c r="B932" s="282"/>
      <c r="C932" s="282"/>
      <c r="D932" s="282"/>
      <c r="E932" s="282"/>
      <c r="F932" s="282"/>
      <c r="G932" s="282"/>
      <c r="H932" s="282"/>
      <c r="I932" s="282"/>
      <c r="J932" s="282"/>
      <c r="K932" s="287"/>
    </row>
    <row r="933" spans="1:11" s="108" customFormat="1" ht="18.75">
      <c r="A933" s="988" t="s">
        <v>274</v>
      </c>
      <c r="B933" s="989"/>
      <c r="C933" s="989"/>
      <c r="D933" s="989"/>
      <c r="E933" s="989"/>
      <c r="F933" s="989"/>
      <c r="G933" s="989"/>
      <c r="H933" s="989"/>
      <c r="I933" s="989"/>
      <c r="J933" s="975"/>
      <c r="K933" s="287"/>
    </row>
    <row r="934" spans="1:11" s="108" customFormat="1" ht="12" customHeight="1">
      <c r="A934" s="203"/>
      <c r="B934" s="204"/>
      <c r="C934" s="204"/>
      <c r="D934" s="204"/>
      <c r="E934" s="204"/>
      <c r="F934" s="204"/>
      <c r="G934" s="204"/>
      <c r="H934" s="204"/>
      <c r="I934" s="204"/>
      <c r="J934" s="61"/>
      <c r="K934" s="287"/>
    </row>
    <row r="935" spans="1:15" s="108" customFormat="1" ht="91.5" customHeight="1">
      <c r="A935" s="107">
        <v>1</v>
      </c>
      <c r="B935" s="481" t="s">
        <v>836</v>
      </c>
      <c r="C935" s="332">
        <v>1</v>
      </c>
      <c r="D935" s="239">
        <v>9</v>
      </c>
      <c r="E935" s="239">
        <v>15</v>
      </c>
      <c r="F935" s="239">
        <v>65</v>
      </c>
      <c r="G935" s="239">
        <v>37.8</v>
      </c>
      <c r="H935" s="239">
        <v>490.59</v>
      </c>
      <c r="I935" s="239">
        <v>28.7</v>
      </c>
      <c r="J935" s="239">
        <v>557.09</v>
      </c>
      <c r="K935" s="239">
        <v>10</v>
      </c>
      <c r="L935" s="332"/>
      <c r="M935" s="290" t="s">
        <v>1241</v>
      </c>
      <c r="N935" s="290" t="s">
        <v>837</v>
      </c>
      <c r="O935" s="332"/>
    </row>
    <row r="936" spans="1:15" s="108" customFormat="1" ht="60.75" customHeight="1">
      <c r="A936" s="111">
        <v>2</v>
      </c>
      <c r="B936" s="481" t="s">
        <v>823</v>
      </c>
      <c r="C936" s="388" t="s">
        <v>292</v>
      </c>
      <c r="D936" s="239">
        <v>21</v>
      </c>
      <c r="E936" s="388" t="s">
        <v>292</v>
      </c>
      <c r="F936" s="239">
        <v>7</v>
      </c>
      <c r="G936" s="388" t="s">
        <v>292</v>
      </c>
      <c r="H936" s="239">
        <v>200</v>
      </c>
      <c r="I936" s="239">
        <v>47.4</v>
      </c>
      <c r="J936" s="239">
        <v>247.4</v>
      </c>
      <c r="K936" s="239">
        <v>21</v>
      </c>
      <c r="L936" s="332"/>
      <c r="M936" s="290" t="s">
        <v>838</v>
      </c>
      <c r="N936" s="290"/>
      <c r="O936" s="332"/>
    </row>
    <row r="937" spans="1:12" s="108" customFormat="1" ht="18.75" customHeight="1">
      <c r="A937" s="977" t="s">
        <v>139</v>
      </c>
      <c r="B937" s="977"/>
      <c r="C937" s="113">
        <v>1</v>
      </c>
      <c r="D937" s="113">
        <f aca="true" t="shared" si="47" ref="D937:K937">SUM(D935:D936)</f>
        <v>30</v>
      </c>
      <c r="E937" s="113">
        <f t="shared" si="47"/>
        <v>15</v>
      </c>
      <c r="F937" s="113">
        <f t="shared" si="47"/>
        <v>72</v>
      </c>
      <c r="G937" s="115">
        <f t="shared" si="47"/>
        <v>37.8</v>
      </c>
      <c r="H937" s="115">
        <f t="shared" si="47"/>
        <v>690.5899999999999</v>
      </c>
      <c r="I937" s="115">
        <f t="shared" si="47"/>
        <v>76.1</v>
      </c>
      <c r="J937" s="116">
        <f t="shared" si="47"/>
        <v>804.49</v>
      </c>
      <c r="K937" s="117">
        <f t="shared" si="47"/>
        <v>31</v>
      </c>
      <c r="L937" s="60"/>
    </row>
    <row r="938" spans="1:11" s="108" customFormat="1" ht="13.5" customHeight="1">
      <c r="A938" s="134"/>
      <c r="B938" s="60"/>
      <c r="C938" s="60"/>
      <c r="D938" s="60"/>
      <c r="E938" s="60"/>
      <c r="F938" s="60"/>
      <c r="G938" s="60"/>
      <c r="H938" s="60"/>
      <c r="I938" s="60"/>
      <c r="J938" s="60"/>
      <c r="K938" s="287"/>
    </row>
    <row r="939" spans="1:11" s="108" customFormat="1" ht="18.75" customHeight="1">
      <c r="A939" s="134"/>
      <c r="B939" s="974" t="s">
        <v>275</v>
      </c>
      <c r="C939" s="974"/>
      <c r="D939" s="975"/>
      <c r="E939" s="975"/>
      <c r="F939" s="975"/>
      <c r="G939" s="975"/>
      <c r="H939" s="975"/>
      <c r="I939" s="975"/>
      <c r="J939" s="975"/>
      <c r="K939" s="287"/>
    </row>
    <row r="940" spans="1:11" s="108" customFormat="1" ht="9.75" customHeight="1">
      <c r="A940" s="134"/>
      <c r="B940" s="60"/>
      <c r="C940" s="60"/>
      <c r="D940" s="60"/>
      <c r="E940" s="60"/>
      <c r="F940" s="60"/>
      <c r="G940" s="60"/>
      <c r="H940" s="60"/>
      <c r="I940" s="60"/>
      <c r="J940" s="60"/>
      <c r="K940" s="288"/>
    </row>
    <row r="941" spans="1:11" s="108" customFormat="1" ht="9.75" customHeight="1">
      <c r="A941" s="168"/>
      <c r="B941" s="169"/>
      <c r="C941" s="169"/>
      <c r="D941" s="170"/>
      <c r="E941" s="170"/>
      <c r="F941" s="170"/>
      <c r="G941" s="170"/>
      <c r="H941" s="170"/>
      <c r="I941" s="170"/>
      <c r="J941" s="282"/>
      <c r="K941" s="287"/>
    </row>
    <row r="942" spans="1:11" s="108" customFormat="1" ht="18.75">
      <c r="A942" s="988" t="s">
        <v>188</v>
      </c>
      <c r="B942" s="989"/>
      <c r="C942" s="989"/>
      <c r="D942" s="989"/>
      <c r="E942" s="989"/>
      <c r="F942" s="989"/>
      <c r="G942" s="989"/>
      <c r="H942" s="989"/>
      <c r="I942" s="989"/>
      <c r="J942" s="60"/>
      <c r="K942" s="287"/>
    </row>
    <row r="943" spans="1:11" s="108" customFormat="1" ht="9.75" customHeight="1">
      <c r="A943" s="203"/>
      <c r="B943" s="204"/>
      <c r="C943" s="204"/>
      <c r="D943" s="204"/>
      <c r="E943" s="204"/>
      <c r="F943" s="204"/>
      <c r="G943" s="204"/>
      <c r="H943" s="204"/>
      <c r="I943" s="204"/>
      <c r="J943" s="61"/>
      <c r="K943" s="287"/>
    </row>
    <row r="944" spans="1:15" s="108" customFormat="1" ht="20.25" customHeight="1">
      <c r="A944" s="397">
        <v>1</v>
      </c>
      <c r="B944" s="752" t="s">
        <v>113</v>
      </c>
      <c r="C944" s="753" t="s">
        <v>292</v>
      </c>
      <c r="D944" s="753" t="s">
        <v>292</v>
      </c>
      <c r="E944" s="753" t="s">
        <v>292</v>
      </c>
      <c r="F944" s="754">
        <v>1</v>
      </c>
      <c r="G944" s="753" t="s">
        <v>292</v>
      </c>
      <c r="H944" s="755">
        <v>153</v>
      </c>
      <c r="I944" s="753" t="s">
        <v>292</v>
      </c>
      <c r="J944" s="756">
        <f>SUM(G944:I944)</f>
        <v>153</v>
      </c>
      <c r="K944" s="111">
        <v>1</v>
      </c>
      <c r="L944" s="493"/>
      <c r="M944" s="290" t="s">
        <v>360</v>
      </c>
      <c r="N944" s="128"/>
      <c r="O944" s="128"/>
    </row>
    <row r="945" spans="1:11" s="108" customFormat="1" ht="18.75" customHeight="1">
      <c r="A945" s="977" t="s">
        <v>139</v>
      </c>
      <c r="B945" s="977"/>
      <c r="C945" s="271" t="s">
        <v>292</v>
      </c>
      <c r="D945" s="271" t="s">
        <v>292</v>
      </c>
      <c r="E945" s="271" t="s">
        <v>292</v>
      </c>
      <c r="F945" s="113">
        <f>SUM(F944:F944)</f>
        <v>1</v>
      </c>
      <c r="G945" s="271" t="s">
        <v>292</v>
      </c>
      <c r="H945" s="115">
        <f>SUM(H944:H944)</f>
        <v>153</v>
      </c>
      <c r="I945" s="271" t="s">
        <v>292</v>
      </c>
      <c r="J945" s="120">
        <f>SUM(J944:J944)</f>
        <v>153</v>
      </c>
      <c r="K945" s="117">
        <f>SUM(K944)</f>
        <v>1</v>
      </c>
    </row>
    <row r="946" spans="1:11" s="108" customFormat="1" ht="9.75" customHeight="1">
      <c r="A946" s="130"/>
      <c r="B946" s="282"/>
      <c r="C946" s="282"/>
      <c r="D946" s="282"/>
      <c r="E946" s="282"/>
      <c r="F946" s="282"/>
      <c r="G946" s="282"/>
      <c r="H946" s="282"/>
      <c r="I946" s="282"/>
      <c r="J946" s="282"/>
      <c r="K946" s="287"/>
    </row>
    <row r="947" spans="1:11" s="108" customFormat="1" ht="18.75">
      <c r="A947" s="988" t="s">
        <v>276</v>
      </c>
      <c r="B947" s="989"/>
      <c r="C947" s="989"/>
      <c r="D947" s="989"/>
      <c r="E947" s="989"/>
      <c r="F947" s="989"/>
      <c r="G947" s="989"/>
      <c r="H947" s="989"/>
      <c r="I947" s="989"/>
      <c r="J947" s="60"/>
      <c r="K947" s="287"/>
    </row>
    <row r="948" spans="1:11" s="108" customFormat="1" ht="9.75" customHeight="1">
      <c r="A948" s="284"/>
      <c r="B948" s="285"/>
      <c r="C948" s="285"/>
      <c r="D948" s="285"/>
      <c r="E948" s="285"/>
      <c r="F948" s="285"/>
      <c r="G948" s="285"/>
      <c r="H948" s="285"/>
      <c r="I948" s="285"/>
      <c r="J948" s="60"/>
      <c r="K948" s="287"/>
    </row>
    <row r="949" spans="1:15" s="108" customFormat="1" ht="30.75" customHeight="1">
      <c r="A949" s="541">
        <v>1</v>
      </c>
      <c r="B949" s="332" t="s">
        <v>1056</v>
      </c>
      <c r="C949" s="381" t="s">
        <v>292</v>
      </c>
      <c r="D949" s="381" t="s">
        <v>292</v>
      </c>
      <c r="E949" s="381">
        <v>2</v>
      </c>
      <c r="F949" s="381">
        <v>8</v>
      </c>
      <c r="G949" s="335">
        <v>13.48</v>
      </c>
      <c r="H949" s="383">
        <v>694.258</v>
      </c>
      <c r="I949" s="383">
        <v>10</v>
      </c>
      <c r="J949" s="383">
        <v>717.738</v>
      </c>
      <c r="K949" s="381">
        <v>4</v>
      </c>
      <c r="L949" s="290" t="s">
        <v>1048</v>
      </c>
      <c r="M949" s="290" t="s">
        <v>355</v>
      </c>
      <c r="N949" s="290"/>
      <c r="O949" s="290"/>
    </row>
    <row r="950" spans="1:15" s="108" customFormat="1" ht="22.5" customHeight="1">
      <c r="A950" s="176">
        <v>2</v>
      </c>
      <c r="B950" s="414" t="s">
        <v>115</v>
      </c>
      <c r="C950" s="381" t="s">
        <v>292</v>
      </c>
      <c r="D950" s="381" t="s">
        <v>292</v>
      </c>
      <c r="E950" s="381" t="s">
        <v>292</v>
      </c>
      <c r="F950" s="381">
        <v>1</v>
      </c>
      <c r="G950" s="335" t="s">
        <v>292</v>
      </c>
      <c r="H950" s="383">
        <v>4.943</v>
      </c>
      <c r="I950" s="381" t="s">
        <v>292</v>
      </c>
      <c r="J950" s="385">
        <v>4.943</v>
      </c>
      <c r="K950" s="381">
        <v>1</v>
      </c>
      <c r="L950" s="290" t="s">
        <v>1060</v>
      </c>
      <c r="M950" s="290"/>
      <c r="N950" s="290"/>
      <c r="O950" s="290"/>
    </row>
    <row r="951" spans="1:15" s="108" customFormat="1" ht="46.5" customHeight="1">
      <c r="A951" s="541">
        <v>3</v>
      </c>
      <c r="B951" s="332" t="s">
        <v>1057</v>
      </c>
      <c r="C951" s="381" t="s">
        <v>292</v>
      </c>
      <c r="D951" s="381">
        <v>1</v>
      </c>
      <c r="E951" s="381">
        <v>1</v>
      </c>
      <c r="F951" s="332">
        <v>28</v>
      </c>
      <c r="G951" s="383">
        <v>0.01</v>
      </c>
      <c r="H951" s="383">
        <v>16013.481</v>
      </c>
      <c r="I951" s="383" t="s">
        <v>292</v>
      </c>
      <c r="J951" s="386">
        <f>SUM(G951:I951)</f>
        <v>16013.491</v>
      </c>
      <c r="K951" s="239">
        <v>6</v>
      </c>
      <c r="L951" s="290" t="s">
        <v>1052</v>
      </c>
      <c r="M951" s="290" t="s">
        <v>1061</v>
      </c>
      <c r="N951" s="290"/>
      <c r="O951" s="379"/>
    </row>
    <row r="952" spans="1:15" s="108" customFormat="1" ht="18.75" customHeight="1">
      <c r="A952" s="541">
        <v>4</v>
      </c>
      <c r="B952" s="332" t="s">
        <v>1058</v>
      </c>
      <c r="C952" s="381" t="s">
        <v>292</v>
      </c>
      <c r="D952" s="381" t="s">
        <v>292</v>
      </c>
      <c r="E952" s="381" t="s">
        <v>292</v>
      </c>
      <c r="F952" s="332">
        <v>6</v>
      </c>
      <c r="G952" s="383" t="s">
        <v>292</v>
      </c>
      <c r="H952" s="383">
        <v>695</v>
      </c>
      <c r="I952" s="383" t="s">
        <v>292</v>
      </c>
      <c r="J952" s="386">
        <f>SUM(G952:I952)</f>
        <v>695</v>
      </c>
      <c r="K952" s="239">
        <v>1</v>
      </c>
      <c r="L952" s="257"/>
      <c r="M952" s="290" t="s">
        <v>361</v>
      </c>
      <c r="N952" s="290"/>
      <c r="O952" s="299"/>
    </row>
    <row r="953" spans="1:15" s="108" customFormat="1" ht="45" customHeight="1">
      <c r="A953" s="541">
        <v>5</v>
      </c>
      <c r="B953" s="332" t="s">
        <v>1059</v>
      </c>
      <c r="C953" s="381" t="s">
        <v>292</v>
      </c>
      <c r="D953" s="381">
        <v>5</v>
      </c>
      <c r="E953" s="381" t="s">
        <v>292</v>
      </c>
      <c r="F953" s="332">
        <v>13</v>
      </c>
      <c r="G953" s="383" t="s">
        <v>292</v>
      </c>
      <c r="H953" s="383">
        <v>2564.189</v>
      </c>
      <c r="I953" s="383">
        <v>30</v>
      </c>
      <c r="J953" s="386">
        <v>2594.1892</v>
      </c>
      <c r="K953" s="239">
        <v>4</v>
      </c>
      <c r="L953" s="290" t="s">
        <v>1062</v>
      </c>
      <c r="M953" s="290" t="s">
        <v>362</v>
      </c>
      <c r="N953" s="290"/>
      <c r="O953" s="422"/>
    </row>
    <row r="954" spans="1:11" s="108" customFormat="1" ht="24.75" customHeight="1">
      <c r="A954" s="995" t="s">
        <v>139</v>
      </c>
      <c r="B954" s="996"/>
      <c r="C954" s="114" t="s">
        <v>292</v>
      </c>
      <c r="D954" s="662">
        <f aca="true" t="shared" si="48" ref="D954:K954">SUM(D949:D953)</f>
        <v>6</v>
      </c>
      <c r="E954" s="662">
        <f t="shared" si="48"/>
        <v>3</v>
      </c>
      <c r="F954" s="662">
        <f t="shared" si="48"/>
        <v>56</v>
      </c>
      <c r="G954" s="757">
        <f t="shared" si="48"/>
        <v>13.49</v>
      </c>
      <c r="H954" s="757">
        <f t="shared" si="48"/>
        <v>19971.871</v>
      </c>
      <c r="I954" s="757">
        <f t="shared" si="48"/>
        <v>40</v>
      </c>
      <c r="J954" s="758">
        <f t="shared" si="48"/>
        <v>20025.3612</v>
      </c>
      <c r="K954" s="186">
        <f t="shared" si="48"/>
        <v>16</v>
      </c>
    </row>
    <row r="955" spans="1:11" s="108" customFormat="1" ht="12" customHeight="1">
      <c r="A955" s="168"/>
      <c r="B955" s="169"/>
      <c r="C955" s="169"/>
      <c r="D955" s="170"/>
      <c r="E955" s="170"/>
      <c r="F955" s="170"/>
      <c r="G955" s="170"/>
      <c r="H955" s="170"/>
      <c r="I955" s="170"/>
      <c r="J955" s="282"/>
      <c r="K955" s="287"/>
    </row>
    <row r="956" spans="1:11" s="108" customFormat="1" ht="17.25" customHeight="1">
      <c r="A956" s="1035" t="s">
        <v>235</v>
      </c>
      <c r="B956" s="1036"/>
      <c r="C956" s="1036"/>
      <c r="D956" s="1036"/>
      <c r="E956" s="1036"/>
      <c r="F956" s="1036"/>
      <c r="G956" s="1036"/>
      <c r="H956" s="1036"/>
      <c r="I956" s="1036"/>
      <c r="J956" s="1036"/>
      <c r="K956" s="287"/>
    </row>
    <row r="957" spans="1:11" s="108" customFormat="1" ht="12" customHeight="1">
      <c r="A957" s="160"/>
      <c r="B957" s="161"/>
      <c r="C957" s="161"/>
      <c r="D957" s="162"/>
      <c r="E957" s="162"/>
      <c r="F957" s="162"/>
      <c r="G957" s="162"/>
      <c r="H957" s="162"/>
      <c r="I957" s="162"/>
      <c r="J957" s="60"/>
      <c r="K957" s="287"/>
    </row>
    <row r="958" spans="1:15" s="108" customFormat="1" ht="30" customHeight="1">
      <c r="A958" s="421">
        <v>1</v>
      </c>
      <c r="B958" s="292" t="s">
        <v>697</v>
      </c>
      <c r="C958" s="312" t="s">
        <v>292</v>
      </c>
      <c r="D958" s="312" t="s">
        <v>292</v>
      </c>
      <c r="E958" s="312" t="s">
        <v>292</v>
      </c>
      <c r="F958" s="312">
        <v>1</v>
      </c>
      <c r="G958" s="312" t="s">
        <v>292</v>
      </c>
      <c r="H958" s="312">
        <v>150</v>
      </c>
      <c r="I958" s="312" t="s">
        <v>292</v>
      </c>
      <c r="J958" s="312">
        <f>SUM(G958:I958)</f>
        <v>150</v>
      </c>
      <c r="K958" s="292">
        <v>1</v>
      </c>
      <c r="L958" s="354"/>
      <c r="M958" s="759" t="s">
        <v>363</v>
      </c>
      <c r="N958" s="760"/>
      <c r="O958" s="358"/>
    </row>
    <row r="959" spans="1:12" s="108" customFormat="1" ht="21" customHeight="1">
      <c r="A959" s="991" t="s">
        <v>125</v>
      </c>
      <c r="B959" s="1026"/>
      <c r="C959" s="557" t="s">
        <v>292</v>
      </c>
      <c r="D959" s="113" t="s">
        <v>292</v>
      </c>
      <c r="E959" s="113" t="s">
        <v>292</v>
      </c>
      <c r="F959" s="113">
        <f>SUM(F958)</f>
        <v>1</v>
      </c>
      <c r="G959" s="113" t="s">
        <v>292</v>
      </c>
      <c r="H959" s="115">
        <f>SUM(H958)</f>
        <v>150</v>
      </c>
      <c r="I959" s="113" t="s">
        <v>292</v>
      </c>
      <c r="J959" s="116">
        <f>SUM(J958)</f>
        <v>150</v>
      </c>
      <c r="K959" s="117">
        <f>SUM(K958)</f>
        <v>1</v>
      </c>
      <c r="L959" s="60"/>
    </row>
    <row r="960" spans="1:11" s="108" customFormat="1" ht="12" customHeight="1">
      <c r="A960" s="134"/>
      <c r="B960" s="60"/>
      <c r="C960" s="60"/>
      <c r="D960" s="60"/>
      <c r="E960" s="60"/>
      <c r="F960" s="60"/>
      <c r="G960" s="60"/>
      <c r="H960" s="60"/>
      <c r="I960" s="60"/>
      <c r="J960" s="60"/>
      <c r="K960" s="287"/>
    </row>
    <row r="961" spans="1:11" s="108" customFormat="1" ht="18.75">
      <c r="A961" s="1002" t="s">
        <v>210</v>
      </c>
      <c r="B961" s="975"/>
      <c r="C961" s="975"/>
      <c r="D961" s="975"/>
      <c r="E961" s="975"/>
      <c r="F961" s="975"/>
      <c r="G961" s="975"/>
      <c r="H961" s="975"/>
      <c r="I961" s="975"/>
      <c r="J961" s="975"/>
      <c r="K961" s="287"/>
    </row>
    <row r="962" spans="1:11" s="108" customFormat="1" ht="12" customHeight="1">
      <c r="A962" s="134"/>
      <c r="B962" s="60"/>
      <c r="C962" s="60"/>
      <c r="D962" s="60"/>
      <c r="E962" s="60"/>
      <c r="F962" s="60"/>
      <c r="G962" s="60"/>
      <c r="H962" s="60"/>
      <c r="I962" s="60"/>
      <c r="J962" s="60"/>
      <c r="K962" s="287"/>
    </row>
    <row r="963" spans="1:15" s="108" customFormat="1" ht="44.25">
      <c r="A963" s="299">
        <v>1</v>
      </c>
      <c r="B963" s="407" t="s">
        <v>885</v>
      </c>
      <c r="C963" s="332">
        <v>1</v>
      </c>
      <c r="D963" s="332">
        <v>1</v>
      </c>
      <c r="E963" s="332" t="s">
        <v>292</v>
      </c>
      <c r="F963" s="332">
        <v>4</v>
      </c>
      <c r="G963" s="332" t="s">
        <v>292</v>
      </c>
      <c r="H963" s="332">
        <v>1.3</v>
      </c>
      <c r="I963" s="332" t="s">
        <v>292</v>
      </c>
      <c r="J963" s="414">
        <f>SUM(G963:I963)</f>
        <v>1.3</v>
      </c>
      <c r="K963" s="332">
        <v>2</v>
      </c>
      <c r="L963" s="299"/>
      <c r="M963" s="290" t="s">
        <v>884</v>
      </c>
      <c r="N963" s="299"/>
      <c r="O963" s="299"/>
    </row>
    <row r="964" spans="1:12" s="108" customFormat="1" ht="18.75">
      <c r="A964" s="977" t="s">
        <v>139</v>
      </c>
      <c r="B964" s="977"/>
      <c r="C964" s="113">
        <v>1</v>
      </c>
      <c r="D964" s="113">
        <f>SUM(D963:D963)</f>
        <v>1</v>
      </c>
      <c r="E964" s="113" t="s">
        <v>292</v>
      </c>
      <c r="F964" s="113">
        <f>SUM(F963:F963)</f>
        <v>4</v>
      </c>
      <c r="G964" s="113" t="s">
        <v>292</v>
      </c>
      <c r="H964" s="115">
        <f>SUM(H963:H963)</f>
        <v>1.3</v>
      </c>
      <c r="I964" s="113" t="s">
        <v>292</v>
      </c>
      <c r="J964" s="116">
        <f>SUM(J963:J963)</f>
        <v>1.3</v>
      </c>
      <c r="K964" s="117">
        <f>SUM(K963:K963)</f>
        <v>2</v>
      </c>
      <c r="L964" s="60"/>
    </row>
    <row r="965" spans="1:11" s="108" customFormat="1" ht="12" customHeight="1">
      <c r="A965" s="134"/>
      <c r="B965" s="60"/>
      <c r="C965" s="60"/>
      <c r="D965" s="60"/>
      <c r="E965" s="60"/>
      <c r="F965" s="60"/>
      <c r="G965" s="60"/>
      <c r="H965" s="60"/>
      <c r="I965" s="60"/>
      <c r="J965" s="60"/>
      <c r="K965" s="287"/>
    </row>
    <row r="966" spans="1:11" s="108" customFormat="1" ht="18.75">
      <c r="A966" s="988" t="s">
        <v>277</v>
      </c>
      <c r="B966" s="989"/>
      <c r="C966" s="989"/>
      <c r="D966" s="989"/>
      <c r="E966" s="989"/>
      <c r="F966" s="989"/>
      <c r="G966" s="989"/>
      <c r="H966" s="989"/>
      <c r="I966" s="989"/>
      <c r="J966" s="60"/>
      <c r="K966" s="287"/>
    </row>
    <row r="967" spans="1:11" s="108" customFormat="1" ht="12" customHeight="1">
      <c r="A967" s="203"/>
      <c r="B967" s="285"/>
      <c r="C967" s="285"/>
      <c r="D967" s="285"/>
      <c r="E967" s="285"/>
      <c r="F967" s="285"/>
      <c r="G967" s="285"/>
      <c r="H967" s="285"/>
      <c r="I967" s="285"/>
      <c r="J967" s="60"/>
      <c r="K967" s="287"/>
    </row>
    <row r="968" spans="1:15" s="108" customFormat="1" ht="46.5" customHeight="1">
      <c r="A968" s="416">
        <v>1</v>
      </c>
      <c r="B968" s="332" t="s">
        <v>969</v>
      </c>
      <c r="C968" s="332" t="s">
        <v>292</v>
      </c>
      <c r="D968" s="332">
        <v>11</v>
      </c>
      <c r="E968" s="332">
        <v>2</v>
      </c>
      <c r="F968" s="332">
        <v>9</v>
      </c>
      <c r="G968" s="332">
        <v>2</v>
      </c>
      <c r="H968" s="332">
        <v>4211.8</v>
      </c>
      <c r="I968" s="332" t="s">
        <v>292</v>
      </c>
      <c r="J968" s="239">
        <v>4213.8</v>
      </c>
      <c r="K968" s="239">
        <v>10</v>
      </c>
      <c r="L968" s="761" t="s">
        <v>951</v>
      </c>
      <c r="M968" s="332"/>
      <c r="N968" s="255"/>
      <c r="O968" s="97"/>
    </row>
    <row r="969" spans="1:15" s="141" customFormat="1" ht="60.75" customHeight="1">
      <c r="A969" s="762">
        <v>2</v>
      </c>
      <c r="B969" s="458" t="s">
        <v>964</v>
      </c>
      <c r="C969" s="332" t="s">
        <v>292</v>
      </c>
      <c r="D969" s="332">
        <v>61</v>
      </c>
      <c r="E969" s="332" t="s">
        <v>292</v>
      </c>
      <c r="F969" s="332">
        <v>292</v>
      </c>
      <c r="G969" s="332" t="s">
        <v>292</v>
      </c>
      <c r="H969" s="332">
        <v>115010.25</v>
      </c>
      <c r="I969" s="332">
        <v>134.5</v>
      </c>
      <c r="J969" s="239">
        <v>115144.75</v>
      </c>
      <c r="K969" s="239">
        <v>67</v>
      </c>
      <c r="L969" s="761" t="s">
        <v>942</v>
      </c>
      <c r="M969" s="332"/>
      <c r="N969" s="255"/>
      <c r="O969" s="97"/>
    </row>
    <row r="970" spans="1:15" s="108" customFormat="1" ht="81" customHeight="1">
      <c r="A970" s="416">
        <v>3</v>
      </c>
      <c r="B970" s="332" t="s">
        <v>970</v>
      </c>
      <c r="C970" s="332" t="s">
        <v>292</v>
      </c>
      <c r="D970" s="332">
        <v>57</v>
      </c>
      <c r="E970" s="332">
        <v>394</v>
      </c>
      <c r="F970" s="332">
        <v>80</v>
      </c>
      <c r="G970" s="332">
        <v>23.3</v>
      </c>
      <c r="H970" s="464">
        <v>49855</v>
      </c>
      <c r="I970" s="332">
        <v>201.7</v>
      </c>
      <c r="J970" s="583">
        <v>50080</v>
      </c>
      <c r="K970" s="239">
        <v>37</v>
      </c>
      <c r="L970" s="761"/>
      <c r="M970" s="290" t="s">
        <v>973</v>
      </c>
      <c r="N970" s="255"/>
      <c r="O970" s="97" t="s">
        <v>974</v>
      </c>
    </row>
    <row r="971" spans="1:15" s="108" customFormat="1" ht="33.75" customHeight="1">
      <c r="A971" s="416">
        <v>4</v>
      </c>
      <c r="B971" s="332" t="s">
        <v>971</v>
      </c>
      <c r="C971" s="332" t="s">
        <v>292</v>
      </c>
      <c r="D971" s="332">
        <v>22</v>
      </c>
      <c r="E971" s="332">
        <v>74</v>
      </c>
      <c r="F971" s="332">
        <v>33</v>
      </c>
      <c r="G971" s="332">
        <v>5.1</v>
      </c>
      <c r="H971" s="332">
        <v>28905.1</v>
      </c>
      <c r="I971" s="332">
        <v>186.8</v>
      </c>
      <c r="J971" s="583">
        <v>29097</v>
      </c>
      <c r="K971" s="239">
        <v>15</v>
      </c>
      <c r="L971" s="761" t="s">
        <v>953</v>
      </c>
      <c r="M971" s="332"/>
      <c r="N971" s="255"/>
      <c r="O971" s="256"/>
    </row>
    <row r="972" spans="1:15" s="108" customFormat="1" ht="32.25" customHeight="1">
      <c r="A972" s="416">
        <v>5</v>
      </c>
      <c r="B972" s="332" t="s">
        <v>972</v>
      </c>
      <c r="C972" s="332" t="s">
        <v>292</v>
      </c>
      <c r="D972" s="332">
        <v>4</v>
      </c>
      <c r="E972" s="332" t="s">
        <v>292</v>
      </c>
      <c r="F972" s="332">
        <v>4</v>
      </c>
      <c r="G972" s="332" t="s">
        <v>292</v>
      </c>
      <c r="H972" s="464">
        <v>1273</v>
      </c>
      <c r="I972" s="332" t="s">
        <v>292</v>
      </c>
      <c r="J972" s="583">
        <v>1273</v>
      </c>
      <c r="K972" s="239">
        <v>4</v>
      </c>
      <c r="L972" s="761" t="s">
        <v>954</v>
      </c>
      <c r="M972" s="256"/>
      <c r="N972" s="255"/>
      <c r="O972" s="256"/>
    </row>
    <row r="973" spans="1:11" s="108" customFormat="1" ht="24" customHeight="1">
      <c r="A973" s="977" t="s">
        <v>139</v>
      </c>
      <c r="B973" s="983"/>
      <c r="C973" s="113" t="s">
        <v>292</v>
      </c>
      <c r="D973" s="445">
        <f aca="true" t="shared" si="49" ref="D973:K973">SUM(D968:D972)</f>
        <v>155</v>
      </c>
      <c r="E973" s="445">
        <f t="shared" si="49"/>
        <v>470</v>
      </c>
      <c r="F973" s="445">
        <f t="shared" si="49"/>
        <v>418</v>
      </c>
      <c r="G973" s="447">
        <f t="shared" si="49"/>
        <v>30.4</v>
      </c>
      <c r="H973" s="447">
        <f t="shared" si="49"/>
        <v>199255.15</v>
      </c>
      <c r="I973" s="447">
        <f t="shared" si="49"/>
        <v>523</v>
      </c>
      <c r="J973" s="478">
        <f t="shared" si="49"/>
        <v>199808.55</v>
      </c>
      <c r="K973" s="186">
        <f t="shared" si="49"/>
        <v>133</v>
      </c>
    </row>
    <row r="974" spans="1:11" s="108" customFormat="1" ht="9.75" customHeight="1">
      <c r="A974" s="160"/>
      <c r="B974" s="161"/>
      <c r="C974" s="161"/>
      <c r="D974" s="162"/>
      <c r="E974" s="162"/>
      <c r="F974" s="162"/>
      <c r="G974" s="162"/>
      <c r="H974" s="162"/>
      <c r="I974" s="162"/>
      <c r="J974" s="60"/>
      <c r="K974" s="286"/>
    </row>
    <row r="975" spans="1:11" s="108" customFormat="1" ht="22.5">
      <c r="A975" s="134"/>
      <c r="B975" s="974" t="s">
        <v>278</v>
      </c>
      <c r="C975" s="974"/>
      <c r="D975" s="975"/>
      <c r="E975" s="975"/>
      <c r="F975" s="975"/>
      <c r="G975" s="975"/>
      <c r="H975" s="975"/>
      <c r="I975" s="975"/>
      <c r="J975" s="975"/>
      <c r="K975" s="287"/>
    </row>
    <row r="976" spans="1:11" s="108" customFormat="1" ht="9.75" customHeight="1">
      <c r="A976" s="134"/>
      <c r="B976" s="60"/>
      <c r="C976" s="60"/>
      <c r="D976" s="60"/>
      <c r="E976" s="60"/>
      <c r="F976" s="60"/>
      <c r="G976" s="60"/>
      <c r="H976" s="60"/>
      <c r="I976" s="60"/>
      <c r="J976" s="60"/>
      <c r="K976" s="288"/>
    </row>
    <row r="977" spans="1:11" s="108" customFormat="1" ht="9.75" customHeight="1">
      <c r="A977" s="130"/>
      <c r="B977" s="282"/>
      <c r="C977" s="282"/>
      <c r="D977" s="282"/>
      <c r="E977" s="282"/>
      <c r="F977" s="282"/>
      <c r="G977" s="282"/>
      <c r="H977" s="282"/>
      <c r="I977" s="282"/>
      <c r="J977" s="282"/>
      <c r="K977" s="287"/>
    </row>
    <row r="978" spans="1:11" s="108" customFormat="1" ht="15" customHeight="1">
      <c r="A978" s="988" t="s">
        <v>273</v>
      </c>
      <c r="B978" s="989"/>
      <c r="C978" s="989"/>
      <c r="D978" s="989"/>
      <c r="E978" s="989"/>
      <c r="F978" s="989"/>
      <c r="G978" s="989"/>
      <c r="H978" s="989"/>
      <c r="I978" s="989"/>
      <c r="J978" s="60"/>
      <c r="K978" s="287"/>
    </row>
    <row r="979" spans="1:11" s="108" customFormat="1" ht="9.75" customHeight="1">
      <c r="A979" s="284"/>
      <c r="B979" s="285"/>
      <c r="C979" s="285"/>
      <c r="D979" s="285"/>
      <c r="E979" s="285"/>
      <c r="F979" s="285"/>
      <c r="G979" s="285"/>
      <c r="H979" s="285"/>
      <c r="I979" s="285"/>
      <c r="J979" s="60"/>
      <c r="K979" s="287"/>
    </row>
    <row r="980" spans="1:15" s="141" customFormat="1" ht="30.75" customHeight="1">
      <c r="A980" s="332">
        <v>1</v>
      </c>
      <c r="B980" s="332" t="s">
        <v>975</v>
      </c>
      <c r="C980" s="107" t="s">
        <v>292</v>
      </c>
      <c r="D980" s="107">
        <v>1</v>
      </c>
      <c r="E980" s="107" t="s">
        <v>292</v>
      </c>
      <c r="F980" s="107">
        <v>1</v>
      </c>
      <c r="G980" s="107" t="s">
        <v>292</v>
      </c>
      <c r="H980" s="109">
        <v>134</v>
      </c>
      <c r="I980" s="107" t="s">
        <v>292</v>
      </c>
      <c r="J980" s="605">
        <f>SUM(G980:I980)</f>
        <v>134</v>
      </c>
      <c r="K980" s="111">
        <v>1</v>
      </c>
      <c r="L980" s="290" t="s">
        <v>951</v>
      </c>
      <c r="M980" s="367"/>
      <c r="N980" s="763"/>
      <c r="O980" s="763"/>
    </row>
    <row r="981" spans="1:12" s="108" customFormat="1" ht="19.5" customHeight="1">
      <c r="A981" s="977" t="s">
        <v>139</v>
      </c>
      <c r="B981" s="977"/>
      <c r="C981" s="113" t="s">
        <v>292</v>
      </c>
      <c r="D981" s="113">
        <f aca="true" t="shared" si="50" ref="D981:J981">SUM(D980:D980)</f>
        <v>1</v>
      </c>
      <c r="E981" s="113" t="s">
        <v>292</v>
      </c>
      <c r="F981" s="113">
        <f t="shared" si="50"/>
        <v>1</v>
      </c>
      <c r="G981" s="113" t="s">
        <v>292</v>
      </c>
      <c r="H981" s="115">
        <f t="shared" si="50"/>
        <v>134</v>
      </c>
      <c r="I981" s="113" t="s">
        <v>292</v>
      </c>
      <c r="J981" s="116">
        <f t="shared" si="50"/>
        <v>134</v>
      </c>
      <c r="K981" s="117">
        <f>SUM(K980)</f>
        <v>1</v>
      </c>
      <c r="L981" s="60"/>
    </row>
    <row r="982" spans="1:11" s="108" customFormat="1" ht="9.75" customHeight="1">
      <c r="A982" s="60"/>
      <c r="B982" s="60"/>
      <c r="C982" s="60"/>
      <c r="D982" s="60"/>
      <c r="E982" s="60"/>
      <c r="F982" s="60"/>
      <c r="G982" s="60"/>
      <c r="H982" s="60"/>
      <c r="I982" s="60"/>
      <c r="J982" s="60"/>
      <c r="K982" s="153"/>
    </row>
    <row r="983" spans="1:12" s="108" customFormat="1" ht="4.5" customHeight="1">
      <c r="A983" s="134"/>
      <c r="B983" s="60"/>
      <c r="C983" s="60"/>
      <c r="D983" s="60"/>
      <c r="E983" s="60"/>
      <c r="F983" s="60"/>
      <c r="G983" s="60"/>
      <c r="H983" s="60"/>
      <c r="I983" s="60"/>
      <c r="J983" s="60"/>
      <c r="K983" s="153"/>
      <c r="L983" s="60"/>
    </row>
    <row r="984" spans="1:12" s="108" customFormat="1" ht="22.5">
      <c r="A984" s="134"/>
      <c r="B984" s="1019" t="s">
        <v>279</v>
      </c>
      <c r="C984" s="1019"/>
      <c r="D984" s="1005"/>
      <c r="E984" s="1005"/>
      <c r="F984" s="1005"/>
      <c r="G984" s="1005"/>
      <c r="H984" s="1005"/>
      <c r="I984" s="1005"/>
      <c r="J984" s="1005"/>
      <c r="K984" s="60"/>
      <c r="L984" s="153"/>
    </row>
    <row r="985" spans="1:11" s="108" customFormat="1" ht="9.75" customHeight="1">
      <c r="A985" s="135"/>
      <c r="B985" s="61"/>
      <c r="C985" s="61"/>
      <c r="D985" s="61"/>
      <c r="E985" s="61"/>
      <c r="F985" s="61"/>
      <c r="G985" s="61"/>
      <c r="H985" s="61"/>
      <c r="I985" s="61"/>
      <c r="J985" s="60"/>
      <c r="K985" s="153"/>
    </row>
    <row r="986" spans="1:11" s="108" customFormat="1" ht="6.75" customHeight="1">
      <c r="A986" s="134"/>
      <c r="B986" s="60"/>
      <c r="C986" s="60"/>
      <c r="D986" s="60"/>
      <c r="E986" s="60"/>
      <c r="F986" s="60"/>
      <c r="G986" s="60"/>
      <c r="H986" s="60"/>
      <c r="I986" s="60"/>
      <c r="J986" s="1027"/>
      <c r="K986" s="993"/>
    </row>
    <row r="987" spans="1:11" s="108" customFormat="1" ht="18.75" customHeight="1">
      <c r="A987" s="988" t="s">
        <v>185</v>
      </c>
      <c r="B987" s="989"/>
      <c r="C987" s="989"/>
      <c r="D987" s="989"/>
      <c r="E987" s="989"/>
      <c r="F987" s="989"/>
      <c r="G987" s="989"/>
      <c r="H987" s="989"/>
      <c r="I987" s="989"/>
      <c r="J987" s="1005"/>
      <c r="K987" s="970"/>
    </row>
    <row r="988" spans="1:11" s="108" customFormat="1" ht="12" customHeight="1">
      <c r="A988" s="203"/>
      <c r="B988" s="204"/>
      <c r="C988" s="204"/>
      <c r="D988" s="204"/>
      <c r="E988" s="204"/>
      <c r="F988" s="204"/>
      <c r="G988" s="204"/>
      <c r="H988" s="204"/>
      <c r="I988" s="204"/>
      <c r="J988" s="1028"/>
      <c r="K988" s="994"/>
    </row>
    <row r="989" spans="1:15" s="108" customFormat="1" ht="33.75" customHeight="1">
      <c r="A989" s="332">
        <v>1</v>
      </c>
      <c r="B989" s="332" t="s">
        <v>450</v>
      </c>
      <c r="C989" s="335" t="s">
        <v>292</v>
      </c>
      <c r="D989" s="335">
        <v>3</v>
      </c>
      <c r="E989" s="335" t="s">
        <v>292</v>
      </c>
      <c r="F989" s="335">
        <v>4</v>
      </c>
      <c r="G989" s="335" t="s">
        <v>292</v>
      </c>
      <c r="H989" s="335">
        <v>48</v>
      </c>
      <c r="I989" s="335">
        <v>16</v>
      </c>
      <c r="J989" s="335">
        <f>I989+H989</f>
        <v>64</v>
      </c>
      <c r="K989" s="646">
        <v>3</v>
      </c>
      <c r="L989" s="646"/>
      <c r="M989" s="332" t="s">
        <v>451</v>
      </c>
      <c r="N989" s="501"/>
      <c r="O989" s="502"/>
    </row>
    <row r="990" spans="1:15" s="108" customFormat="1" ht="19.5" customHeight="1">
      <c r="A990" s="639"/>
      <c r="B990" s="640" t="s">
        <v>102</v>
      </c>
      <c r="C990" s="339" t="s">
        <v>292</v>
      </c>
      <c r="D990" s="642">
        <f>SUM(D989)</f>
        <v>3</v>
      </c>
      <c r="E990" s="643" t="s">
        <v>292</v>
      </c>
      <c r="F990" s="642">
        <f>SUM(F989)</f>
        <v>4</v>
      </c>
      <c r="G990" s="643" t="s">
        <v>292</v>
      </c>
      <c r="H990" s="642">
        <f>SUM(H989)</f>
        <v>48</v>
      </c>
      <c r="I990" s="642">
        <f>SUM(I989)</f>
        <v>16</v>
      </c>
      <c r="J990" s="642">
        <f>SUM(J989)</f>
        <v>64</v>
      </c>
      <c r="K990" s="642">
        <f>SUM(K989)</f>
        <v>3</v>
      </c>
      <c r="L990" s="764"/>
      <c r="M990" s="639"/>
      <c r="N990" s="639"/>
      <c r="O990" s="765"/>
    </row>
    <row r="991" spans="1:11" s="108" customFormat="1" ht="12" customHeight="1">
      <c r="A991" s="168"/>
      <c r="B991" s="169"/>
      <c r="C991" s="169"/>
      <c r="D991" s="170"/>
      <c r="E991" s="170"/>
      <c r="F991" s="170"/>
      <c r="G991" s="170"/>
      <c r="H991" s="170"/>
      <c r="I991" s="170"/>
      <c r="J991" s="282"/>
      <c r="K991" s="287"/>
    </row>
    <row r="992" spans="1:11" s="108" customFormat="1" ht="18.75">
      <c r="A992" s="988" t="s">
        <v>220</v>
      </c>
      <c r="B992" s="989"/>
      <c r="C992" s="989"/>
      <c r="D992" s="989"/>
      <c r="E992" s="989"/>
      <c r="F992" s="989"/>
      <c r="G992" s="989"/>
      <c r="H992" s="989"/>
      <c r="I992" s="989"/>
      <c r="J992" s="60"/>
      <c r="K992" s="287"/>
    </row>
    <row r="993" spans="1:11" s="108" customFormat="1" ht="12" customHeight="1">
      <c r="A993" s="203"/>
      <c r="B993" s="204"/>
      <c r="C993" s="204"/>
      <c r="D993" s="204"/>
      <c r="E993" s="204"/>
      <c r="F993" s="204"/>
      <c r="G993" s="204"/>
      <c r="H993" s="204"/>
      <c r="I993" s="204"/>
      <c r="J993" s="61"/>
      <c r="K993" s="287"/>
    </row>
    <row r="994" spans="1:15" s="108" customFormat="1" ht="90">
      <c r="A994" s="332">
        <v>1</v>
      </c>
      <c r="B994" s="332" t="s">
        <v>499</v>
      </c>
      <c r="C994" s="332" t="s">
        <v>292</v>
      </c>
      <c r="D994" s="332">
        <v>2</v>
      </c>
      <c r="E994" s="332">
        <v>90</v>
      </c>
      <c r="F994" s="332">
        <v>13</v>
      </c>
      <c r="G994" s="332">
        <v>4</v>
      </c>
      <c r="H994" s="332">
        <v>151.48</v>
      </c>
      <c r="I994" s="332" t="s">
        <v>292</v>
      </c>
      <c r="J994" s="332">
        <v>155.48</v>
      </c>
      <c r="K994" s="332">
        <v>17</v>
      </c>
      <c r="L994" s="613"/>
      <c r="M994" s="290" t="s">
        <v>497</v>
      </c>
      <c r="N994" s="766"/>
      <c r="O994" s="767"/>
    </row>
    <row r="995" spans="1:15" s="108" customFormat="1" ht="32.25" customHeight="1">
      <c r="A995" s="332">
        <v>2</v>
      </c>
      <c r="B995" s="414" t="s">
        <v>114</v>
      </c>
      <c r="C995" s="332" t="s">
        <v>292</v>
      </c>
      <c r="D995" s="332">
        <v>1</v>
      </c>
      <c r="E995" s="332">
        <v>2683</v>
      </c>
      <c r="F995" s="332">
        <v>22</v>
      </c>
      <c r="G995" s="332">
        <v>322</v>
      </c>
      <c r="H995" s="332">
        <v>77</v>
      </c>
      <c r="I995" s="332">
        <v>474</v>
      </c>
      <c r="J995" s="332">
        <v>873</v>
      </c>
      <c r="K995" s="332">
        <v>1</v>
      </c>
      <c r="L995" s="290" t="s">
        <v>498</v>
      </c>
      <c r="M995" s="290"/>
      <c r="N995" s="766"/>
      <c r="O995" s="767"/>
    </row>
    <row r="996" spans="1:15" s="108" customFormat="1" ht="26.25" customHeight="1">
      <c r="A996" s="358"/>
      <c r="B996" s="357" t="s">
        <v>102</v>
      </c>
      <c r="C996" s="358" t="s">
        <v>292</v>
      </c>
      <c r="D996" s="358">
        <f aca="true" t="shared" si="51" ref="D996:K996">SUM(D994:D995)</f>
        <v>3</v>
      </c>
      <c r="E996" s="358">
        <f t="shared" si="51"/>
        <v>2773</v>
      </c>
      <c r="F996" s="358">
        <f t="shared" si="51"/>
        <v>35</v>
      </c>
      <c r="G996" s="358">
        <f t="shared" si="51"/>
        <v>326</v>
      </c>
      <c r="H996" s="358">
        <f t="shared" si="51"/>
        <v>228.48</v>
      </c>
      <c r="I996" s="358">
        <f t="shared" si="51"/>
        <v>474</v>
      </c>
      <c r="J996" s="358">
        <f t="shared" si="51"/>
        <v>1028.48</v>
      </c>
      <c r="K996" s="358">
        <f t="shared" si="51"/>
        <v>18</v>
      </c>
      <c r="L996" s="768"/>
      <c r="M996" s="768"/>
      <c r="N996" s="768"/>
      <c r="O996" s="515"/>
    </row>
    <row r="997" spans="1:11" s="108" customFormat="1" ht="12" customHeight="1">
      <c r="A997" s="160"/>
      <c r="B997" s="161"/>
      <c r="C997" s="161"/>
      <c r="D997" s="162"/>
      <c r="E997" s="162"/>
      <c r="F997" s="162"/>
      <c r="G997" s="162"/>
      <c r="H997" s="162"/>
      <c r="I997" s="162"/>
      <c r="J997" s="60"/>
      <c r="K997" s="287"/>
    </row>
    <row r="998" spans="1:11" s="108" customFormat="1" ht="18.75">
      <c r="A998" s="988" t="s">
        <v>188</v>
      </c>
      <c r="B998" s="989"/>
      <c r="C998" s="989"/>
      <c r="D998" s="989"/>
      <c r="E998" s="989"/>
      <c r="F998" s="989"/>
      <c r="G998" s="989"/>
      <c r="H998" s="989"/>
      <c r="I998" s="989"/>
      <c r="J998" s="60"/>
      <c r="K998" s="287"/>
    </row>
    <row r="999" spans="1:11" s="108" customFormat="1" ht="12" customHeight="1">
      <c r="A999" s="284"/>
      <c r="B999" s="285"/>
      <c r="C999" s="285"/>
      <c r="D999" s="285"/>
      <c r="E999" s="285"/>
      <c r="F999" s="285"/>
      <c r="G999" s="285"/>
      <c r="H999" s="285"/>
      <c r="I999" s="285"/>
      <c r="J999" s="60"/>
      <c r="K999" s="287"/>
    </row>
    <row r="1000" spans="1:15" s="108" customFormat="1" ht="48.75" customHeight="1">
      <c r="A1000" s="332">
        <v>1</v>
      </c>
      <c r="B1000" s="96" t="s">
        <v>1000</v>
      </c>
      <c r="C1000" s="332">
        <v>1</v>
      </c>
      <c r="D1000" s="381" t="s">
        <v>292</v>
      </c>
      <c r="E1000" s="381" t="s">
        <v>292</v>
      </c>
      <c r="F1000" s="381" t="s">
        <v>292</v>
      </c>
      <c r="G1000" s="381" t="s">
        <v>292</v>
      </c>
      <c r="H1000" s="381" t="s">
        <v>292</v>
      </c>
      <c r="I1000" s="332">
        <v>0.226</v>
      </c>
      <c r="J1000" s="332">
        <v>0.226</v>
      </c>
      <c r="K1000" s="239">
        <v>2</v>
      </c>
      <c r="L1000" s="290"/>
      <c r="M1000" s="290" t="s">
        <v>1234</v>
      </c>
      <c r="N1000" s="290"/>
      <c r="O1000" s="409"/>
    </row>
    <row r="1001" spans="1:15" s="108" customFormat="1" ht="48.75" customHeight="1">
      <c r="A1001" s="332">
        <v>2</v>
      </c>
      <c r="B1001" s="96" t="s">
        <v>1001</v>
      </c>
      <c r="C1001" s="381" t="s">
        <v>292</v>
      </c>
      <c r="D1001" s="332">
        <v>1</v>
      </c>
      <c r="E1001" s="381" t="s">
        <v>292</v>
      </c>
      <c r="F1001" s="381" t="s">
        <v>292</v>
      </c>
      <c r="G1001" s="381" t="s">
        <v>292</v>
      </c>
      <c r="H1001" s="381" t="s">
        <v>292</v>
      </c>
      <c r="I1001" s="385">
        <v>5.6</v>
      </c>
      <c r="J1001" s="388">
        <f>SUM(G1001:I1001)</f>
        <v>5.6</v>
      </c>
      <c r="K1001" s="239">
        <v>1</v>
      </c>
      <c r="L1001" s="290" t="s">
        <v>998</v>
      </c>
      <c r="M1001" s="468"/>
      <c r="N1001" s="290"/>
      <c r="O1001" s="409"/>
    </row>
    <row r="1002" spans="1:15" s="108" customFormat="1" ht="31.5" customHeight="1">
      <c r="A1002" s="332">
        <v>3</v>
      </c>
      <c r="B1002" s="96" t="s">
        <v>1002</v>
      </c>
      <c r="C1002" s="332">
        <v>1</v>
      </c>
      <c r="D1002" s="381" t="s">
        <v>292</v>
      </c>
      <c r="E1002" s="381" t="s">
        <v>292</v>
      </c>
      <c r="F1002" s="332">
        <v>1</v>
      </c>
      <c r="G1002" s="381" t="s">
        <v>292</v>
      </c>
      <c r="H1002" s="385">
        <v>0.01</v>
      </c>
      <c r="I1002" s="385">
        <v>1.22</v>
      </c>
      <c r="J1002" s="388">
        <f>SUM(G1002:I1002)</f>
        <v>1.23</v>
      </c>
      <c r="K1002" s="239">
        <v>1</v>
      </c>
      <c r="L1002" s="290" t="s">
        <v>999</v>
      </c>
      <c r="M1002" s="468"/>
      <c r="N1002" s="290"/>
      <c r="O1002" s="332"/>
    </row>
    <row r="1003" spans="1:11" s="108" customFormat="1" ht="19.5" customHeight="1">
      <c r="A1003" s="977" t="s">
        <v>139</v>
      </c>
      <c r="B1003" s="977"/>
      <c r="C1003" s="113">
        <v>2</v>
      </c>
      <c r="D1003" s="113">
        <f>SUM(D1000:D1002)</f>
        <v>1</v>
      </c>
      <c r="E1003" s="114" t="s">
        <v>292</v>
      </c>
      <c r="F1003" s="113">
        <v>1</v>
      </c>
      <c r="G1003" s="114" t="s">
        <v>292</v>
      </c>
      <c r="H1003" s="115">
        <v>0.01</v>
      </c>
      <c r="I1003" s="115">
        <f>SUM(I1000:I1002)</f>
        <v>7.045999999999999</v>
      </c>
      <c r="J1003" s="120">
        <f>SUM(J1000:J1002)</f>
        <v>7.055999999999999</v>
      </c>
      <c r="K1003" s="117">
        <f>SUM(K1000:K1002)</f>
        <v>4</v>
      </c>
    </row>
    <row r="1004" spans="1:11" s="108" customFormat="1" ht="9.75" customHeight="1">
      <c r="A1004" s="160"/>
      <c r="B1004" s="161"/>
      <c r="C1004" s="161"/>
      <c r="D1004" s="162"/>
      <c r="E1004" s="162"/>
      <c r="F1004" s="162"/>
      <c r="G1004" s="163"/>
      <c r="H1004" s="163"/>
      <c r="I1004" s="163"/>
      <c r="J1004" s="70"/>
      <c r="K1004" s="287"/>
    </row>
    <row r="1005" spans="1:11" s="108" customFormat="1" ht="16.5" customHeight="1">
      <c r="A1005" s="134"/>
      <c r="B1005" s="976" t="s">
        <v>1003</v>
      </c>
      <c r="C1005" s="976"/>
      <c r="D1005" s="975"/>
      <c r="E1005" s="975"/>
      <c r="F1005" s="975"/>
      <c r="G1005" s="975"/>
      <c r="H1005" s="975"/>
      <c r="I1005" s="975"/>
      <c r="J1005" s="975"/>
      <c r="K1005" s="287"/>
    </row>
    <row r="1006" spans="1:11" s="108" customFormat="1" ht="9.75" customHeight="1">
      <c r="A1006" s="134"/>
      <c r="B1006" s="60"/>
      <c r="C1006" s="60"/>
      <c r="D1006" s="60"/>
      <c r="E1006" s="60"/>
      <c r="F1006" s="60"/>
      <c r="G1006" s="60"/>
      <c r="H1006" s="60"/>
      <c r="I1006" s="60"/>
      <c r="J1006" s="60"/>
      <c r="K1006" s="287"/>
    </row>
    <row r="1007" spans="1:15" s="108" customFormat="1" ht="44.25" customHeight="1">
      <c r="A1007" s="239">
        <v>1</v>
      </c>
      <c r="B1007" s="332" t="s">
        <v>535</v>
      </c>
      <c r="C1007" s="381" t="s">
        <v>292</v>
      </c>
      <c r="D1007" s="381">
        <v>2</v>
      </c>
      <c r="E1007" s="381" t="s">
        <v>292</v>
      </c>
      <c r="F1007" s="239">
        <v>1</v>
      </c>
      <c r="G1007" s="381" t="s">
        <v>292</v>
      </c>
      <c r="H1007" s="388">
        <v>100</v>
      </c>
      <c r="I1007" s="363">
        <v>0.23</v>
      </c>
      <c r="J1007" s="388">
        <f>SUM(G1007:I1007)</f>
        <v>100.23</v>
      </c>
      <c r="K1007" s="239">
        <v>3</v>
      </c>
      <c r="L1007" s="769"/>
      <c r="M1007" s="290" t="s">
        <v>536</v>
      </c>
      <c r="N1007" s="128"/>
      <c r="O1007" s="128"/>
    </row>
    <row r="1008" spans="1:12" s="108" customFormat="1" ht="18.75" customHeight="1">
      <c r="A1008" s="977" t="s">
        <v>139</v>
      </c>
      <c r="B1008" s="977"/>
      <c r="C1008" s="112" t="s">
        <v>292</v>
      </c>
      <c r="D1008" s="113">
        <f>SUM(D1007:D1007)</f>
        <v>2</v>
      </c>
      <c r="E1008" s="114" t="s">
        <v>292</v>
      </c>
      <c r="F1008" s="113">
        <f>SUM(F1007:F1007)</f>
        <v>1</v>
      </c>
      <c r="G1008" s="114" t="s">
        <v>292</v>
      </c>
      <c r="H1008" s="115">
        <f>SUM(H1007:H1007)</f>
        <v>100</v>
      </c>
      <c r="I1008" s="115">
        <f>SUM(I1007:I1007)</f>
        <v>0.23</v>
      </c>
      <c r="J1008" s="116">
        <f>SUM(J1007:J1007)</f>
        <v>100.23</v>
      </c>
      <c r="K1008" s="117">
        <f>SUM(K1007:K1007)</f>
        <v>3</v>
      </c>
      <c r="L1008" s="371"/>
    </row>
    <row r="1009" spans="1:11" s="108" customFormat="1" ht="9.75" customHeight="1">
      <c r="A1009" s="134"/>
      <c r="B1009" s="60"/>
      <c r="C1009" s="60"/>
      <c r="D1009" s="60"/>
      <c r="E1009" s="60"/>
      <c r="F1009" s="60"/>
      <c r="G1009" s="60"/>
      <c r="H1009" s="60"/>
      <c r="I1009" s="60"/>
      <c r="J1009" s="60"/>
      <c r="K1009" s="287"/>
    </row>
    <row r="1010" spans="1:11" s="108" customFormat="1" ht="18.75">
      <c r="A1010" s="988" t="s">
        <v>276</v>
      </c>
      <c r="B1010" s="989"/>
      <c r="C1010" s="989"/>
      <c r="D1010" s="989"/>
      <c r="E1010" s="989"/>
      <c r="F1010" s="989"/>
      <c r="G1010" s="989"/>
      <c r="H1010" s="989"/>
      <c r="I1010" s="989"/>
      <c r="J1010" s="60"/>
      <c r="K1010" s="287"/>
    </row>
    <row r="1011" spans="1:11" s="108" customFormat="1" ht="9.75" customHeight="1">
      <c r="A1011" s="203"/>
      <c r="B1011" s="285"/>
      <c r="C1011" s="285"/>
      <c r="D1011" s="285"/>
      <c r="E1011" s="285"/>
      <c r="F1011" s="285"/>
      <c r="G1011" s="285"/>
      <c r="H1011" s="285"/>
      <c r="I1011" s="285"/>
      <c r="J1011" s="60"/>
      <c r="K1011" s="287"/>
    </row>
    <row r="1012" spans="1:15" s="108" customFormat="1" ht="46.5" customHeight="1">
      <c r="A1012" s="541">
        <v>1</v>
      </c>
      <c r="B1012" s="332" t="s">
        <v>1041</v>
      </c>
      <c r="C1012" s="381" t="s">
        <v>292</v>
      </c>
      <c r="D1012" s="332">
        <v>44</v>
      </c>
      <c r="E1012" s="332">
        <v>464</v>
      </c>
      <c r="F1012" s="332">
        <v>52</v>
      </c>
      <c r="G1012" s="385">
        <v>108.28</v>
      </c>
      <c r="H1012" s="383">
        <v>917</v>
      </c>
      <c r="I1012" s="383">
        <v>8</v>
      </c>
      <c r="J1012" s="386">
        <f>SUM(G1012:I1012)</f>
        <v>1033.28</v>
      </c>
      <c r="K1012" s="381">
        <v>4</v>
      </c>
      <c r="L1012" s="290" t="s">
        <v>1066</v>
      </c>
      <c r="M1012" s="97" t="s">
        <v>1067</v>
      </c>
      <c r="N1012" s="290"/>
      <c r="O1012" s="290"/>
    </row>
    <row r="1013" spans="1:15" s="108" customFormat="1" ht="59.25" customHeight="1">
      <c r="A1013" s="457">
        <v>2</v>
      </c>
      <c r="B1013" s="332" t="s">
        <v>1063</v>
      </c>
      <c r="C1013" s="381" t="s">
        <v>292</v>
      </c>
      <c r="D1013" s="332">
        <v>14</v>
      </c>
      <c r="E1013" s="332">
        <v>382</v>
      </c>
      <c r="F1013" s="332">
        <v>137</v>
      </c>
      <c r="G1013" s="385">
        <v>57.6</v>
      </c>
      <c r="H1013" s="383">
        <v>850.089</v>
      </c>
      <c r="I1013" s="383">
        <v>63.2</v>
      </c>
      <c r="J1013" s="386">
        <v>970.889</v>
      </c>
      <c r="K1013" s="382">
        <v>2</v>
      </c>
      <c r="L1013" s="290"/>
      <c r="M1013" s="97" t="s">
        <v>1068</v>
      </c>
      <c r="N1013" s="290"/>
      <c r="O1013" s="290"/>
    </row>
    <row r="1014" spans="1:15" s="108" customFormat="1" ht="135" customHeight="1">
      <c r="A1014" s="457">
        <v>3</v>
      </c>
      <c r="B1014" s="332" t="s">
        <v>1065</v>
      </c>
      <c r="C1014" s="381">
        <v>1</v>
      </c>
      <c r="D1014" s="332">
        <v>65</v>
      </c>
      <c r="E1014" s="332">
        <v>434</v>
      </c>
      <c r="F1014" s="332">
        <v>66</v>
      </c>
      <c r="G1014" s="385">
        <v>33.27</v>
      </c>
      <c r="H1014" s="383">
        <v>4815.313</v>
      </c>
      <c r="I1014" s="383">
        <v>829.387</v>
      </c>
      <c r="J1014" s="386">
        <v>5677.97</v>
      </c>
      <c r="K1014" s="382">
        <v>9</v>
      </c>
      <c r="L1014" s="290"/>
      <c r="M1014" s="97" t="s">
        <v>1069</v>
      </c>
      <c r="N1014" s="290"/>
      <c r="O1014" s="290"/>
    </row>
    <row r="1015" spans="1:15" s="108" customFormat="1" ht="153" customHeight="1">
      <c r="A1015" s="541">
        <v>4</v>
      </c>
      <c r="B1015" s="332" t="s">
        <v>1064</v>
      </c>
      <c r="C1015" s="381">
        <v>1</v>
      </c>
      <c r="D1015" s="332">
        <v>198</v>
      </c>
      <c r="E1015" s="332">
        <v>2089</v>
      </c>
      <c r="F1015" s="332">
        <v>248</v>
      </c>
      <c r="G1015" s="385">
        <v>220.6</v>
      </c>
      <c r="H1015" s="383">
        <v>701.524</v>
      </c>
      <c r="I1015" s="383">
        <v>82.509</v>
      </c>
      <c r="J1015" s="386">
        <v>1004.633</v>
      </c>
      <c r="K1015" s="382">
        <v>9</v>
      </c>
      <c r="L1015" s="290" t="s">
        <v>1070</v>
      </c>
      <c r="M1015" s="97" t="s">
        <v>1071</v>
      </c>
      <c r="N1015" s="290"/>
      <c r="O1015" s="685"/>
    </row>
    <row r="1016" spans="1:15" s="108" customFormat="1" ht="77.25" customHeight="1">
      <c r="A1016" s="541">
        <v>5</v>
      </c>
      <c r="B1016" s="332" t="s">
        <v>1073</v>
      </c>
      <c r="C1016" s="381">
        <v>1</v>
      </c>
      <c r="D1016" s="332">
        <v>179</v>
      </c>
      <c r="E1016" s="332">
        <v>2318</v>
      </c>
      <c r="F1016" s="332">
        <v>75</v>
      </c>
      <c r="G1016" s="385">
        <v>14.4</v>
      </c>
      <c r="H1016" s="383">
        <v>73.35</v>
      </c>
      <c r="I1016" s="383">
        <v>73.857</v>
      </c>
      <c r="J1016" s="386">
        <v>161.607</v>
      </c>
      <c r="K1016" s="382">
        <v>37</v>
      </c>
      <c r="L1016" s="290" t="s">
        <v>1050</v>
      </c>
      <c r="M1016" s="290" t="s">
        <v>1072</v>
      </c>
      <c r="N1016" s="290"/>
      <c r="O1016" s="299"/>
    </row>
    <row r="1017" spans="1:11" s="108" customFormat="1" ht="23.25" customHeight="1">
      <c r="A1017" s="995" t="s">
        <v>139</v>
      </c>
      <c r="B1017" s="996"/>
      <c r="C1017" s="662">
        <v>3</v>
      </c>
      <c r="D1017" s="662">
        <f aca="true" t="shared" si="52" ref="D1017:K1017">SUM(D1012:D1016)</f>
        <v>500</v>
      </c>
      <c r="E1017" s="662">
        <f t="shared" si="52"/>
        <v>5687</v>
      </c>
      <c r="F1017" s="662">
        <f t="shared" si="52"/>
        <v>578</v>
      </c>
      <c r="G1017" s="757">
        <f t="shared" si="52"/>
        <v>434.15</v>
      </c>
      <c r="H1017" s="757">
        <f t="shared" si="52"/>
        <v>7357.276000000001</v>
      </c>
      <c r="I1017" s="770">
        <f t="shared" si="52"/>
        <v>1056.953</v>
      </c>
      <c r="J1017" s="758">
        <f t="shared" si="52"/>
        <v>8848.379</v>
      </c>
      <c r="K1017" s="370">
        <f t="shared" si="52"/>
        <v>61</v>
      </c>
    </row>
    <row r="1018" spans="1:11" s="108" customFormat="1" ht="12" customHeight="1">
      <c r="A1018" s="130"/>
      <c r="B1018" s="282"/>
      <c r="C1018" s="282"/>
      <c r="D1018" s="282"/>
      <c r="E1018" s="282"/>
      <c r="F1018" s="282"/>
      <c r="G1018" s="282"/>
      <c r="H1018" s="282"/>
      <c r="I1018" s="282"/>
      <c r="J1018" s="282"/>
      <c r="K1018" s="153"/>
    </row>
    <row r="1019" spans="1:11" s="108" customFormat="1" ht="18.75">
      <c r="A1019" s="988" t="s">
        <v>280</v>
      </c>
      <c r="B1019" s="989"/>
      <c r="C1019" s="989"/>
      <c r="D1019" s="989"/>
      <c r="E1019" s="989"/>
      <c r="F1019" s="989"/>
      <c r="G1019" s="989"/>
      <c r="H1019" s="989"/>
      <c r="I1019" s="989"/>
      <c r="J1019" s="60"/>
      <c r="K1019" s="287"/>
    </row>
    <row r="1020" spans="1:11" s="108" customFormat="1" ht="12" customHeight="1">
      <c r="A1020" s="457"/>
      <c r="B1020" s="569"/>
      <c r="C1020" s="569"/>
      <c r="D1020" s="570"/>
      <c r="E1020" s="570"/>
      <c r="F1020" s="570"/>
      <c r="G1020" s="570"/>
      <c r="H1020" s="570"/>
      <c r="I1020" s="570"/>
      <c r="J1020" s="61"/>
      <c r="K1020" s="287"/>
    </row>
    <row r="1021" spans="1:15" s="108" customFormat="1" ht="62.25" customHeight="1">
      <c r="A1021" s="299">
        <v>1</v>
      </c>
      <c r="B1021" s="332" t="s">
        <v>606</v>
      </c>
      <c r="C1021" s="388" t="s">
        <v>292</v>
      </c>
      <c r="D1021" s="388">
        <v>19</v>
      </c>
      <c r="E1021" s="388">
        <v>807</v>
      </c>
      <c r="F1021" s="388">
        <v>20</v>
      </c>
      <c r="G1021" s="388">
        <v>54.323</v>
      </c>
      <c r="H1021" s="388">
        <v>52.21</v>
      </c>
      <c r="I1021" s="385">
        <v>0</v>
      </c>
      <c r="J1021" s="385">
        <v>106.53299999999999</v>
      </c>
      <c r="K1021" s="990">
        <v>1</v>
      </c>
      <c r="L1021" s="971" t="s">
        <v>605</v>
      </c>
      <c r="M1021" s="1079"/>
      <c r="N1021" s="1100"/>
      <c r="O1021" s="1079"/>
    </row>
    <row r="1022" spans="1:15" s="108" customFormat="1" ht="120" customHeight="1">
      <c r="A1022" s="275">
        <v>2</v>
      </c>
      <c r="B1022" s="332" t="s">
        <v>597</v>
      </c>
      <c r="C1022" s="388" t="s">
        <v>292</v>
      </c>
      <c r="D1022" s="382">
        <v>136</v>
      </c>
      <c r="E1022" s="382">
        <v>7935</v>
      </c>
      <c r="F1022" s="382">
        <v>44</v>
      </c>
      <c r="G1022" s="388">
        <v>91.94</v>
      </c>
      <c r="H1022" s="388">
        <v>154.14</v>
      </c>
      <c r="I1022" s="388">
        <v>1.37</v>
      </c>
      <c r="J1022" s="385">
        <v>247.45</v>
      </c>
      <c r="K1022" s="990"/>
      <c r="L1022" s="972"/>
      <c r="M1022" s="1079"/>
      <c r="N1022" s="1100"/>
      <c r="O1022" s="1079"/>
    </row>
    <row r="1023" spans="1:15" s="108" customFormat="1" ht="90" customHeight="1">
      <c r="A1023" s="299">
        <v>3</v>
      </c>
      <c r="B1023" s="332" t="s">
        <v>598</v>
      </c>
      <c r="C1023" s="388" t="s">
        <v>292</v>
      </c>
      <c r="D1023" s="381">
        <v>38</v>
      </c>
      <c r="E1023" s="381">
        <v>390</v>
      </c>
      <c r="F1023" s="381">
        <v>47</v>
      </c>
      <c r="G1023" s="385">
        <v>3.96</v>
      </c>
      <c r="H1023" s="385">
        <v>34.18</v>
      </c>
      <c r="I1023" s="388">
        <v>3.01</v>
      </c>
      <c r="J1023" s="385">
        <v>41.150000000000006</v>
      </c>
      <c r="K1023" s="990"/>
      <c r="L1023" s="972"/>
      <c r="M1023" s="1079"/>
      <c r="N1023" s="1100"/>
      <c r="O1023" s="1079"/>
    </row>
    <row r="1024" spans="1:15" s="108" customFormat="1" ht="76.5" customHeight="1">
      <c r="A1024" s="275">
        <v>4</v>
      </c>
      <c r="B1024" s="332" t="s">
        <v>599</v>
      </c>
      <c r="C1024" s="388" t="s">
        <v>292</v>
      </c>
      <c r="D1024" s="382">
        <v>1</v>
      </c>
      <c r="E1024" s="388" t="s">
        <v>292</v>
      </c>
      <c r="F1024" s="382">
        <v>2</v>
      </c>
      <c r="G1024" s="388" t="s">
        <v>292</v>
      </c>
      <c r="H1024" s="388">
        <v>1.2</v>
      </c>
      <c r="I1024" s="388">
        <v>2.9000000000000004</v>
      </c>
      <c r="J1024" s="388">
        <v>4.1</v>
      </c>
      <c r="K1024" s="990"/>
      <c r="L1024" s="973"/>
      <c r="M1024" s="1079"/>
      <c r="N1024" s="1100"/>
      <c r="O1024" s="1079"/>
    </row>
    <row r="1025" spans="1:15" s="108" customFormat="1" ht="18" customHeight="1">
      <c r="A1025" s="956" t="s">
        <v>102</v>
      </c>
      <c r="B1025" s="957"/>
      <c r="C1025" s="392" t="s">
        <v>292</v>
      </c>
      <c r="D1025" s="112">
        <f aca="true" t="shared" si="53" ref="D1025:J1025">SUM(D1021:D1024)</f>
        <v>194</v>
      </c>
      <c r="E1025" s="112">
        <f t="shared" si="53"/>
        <v>9132</v>
      </c>
      <c r="F1025" s="112">
        <f t="shared" si="53"/>
        <v>113</v>
      </c>
      <c r="G1025" s="393">
        <f t="shared" si="53"/>
        <v>150.223</v>
      </c>
      <c r="H1025" s="393">
        <f t="shared" si="53"/>
        <v>241.73</v>
      </c>
      <c r="I1025" s="393">
        <f t="shared" si="53"/>
        <v>7.28</v>
      </c>
      <c r="J1025" s="393">
        <f t="shared" si="53"/>
        <v>399.23299999999995</v>
      </c>
      <c r="K1025" s="700">
        <v>1</v>
      </c>
      <c r="L1025" s="771"/>
      <c r="M1025" s="702"/>
      <c r="N1025" s="434"/>
      <c r="O1025" s="434"/>
    </row>
    <row r="1026" spans="1:11" s="108" customFormat="1" ht="12" customHeight="1">
      <c r="A1026" s="130"/>
      <c r="B1026" s="282"/>
      <c r="C1026" s="282"/>
      <c r="D1026" s="282"/>
      <c r="E1026" s="282"/>
      <c r="F1026" s="282"/>
      <c r="G1026" s="282"/>
      <c r="H1026" s="282"/>
      <c r="I1026" s="282"/>
      <c r="J1026" s="282"/>
      <c r="K1026" s="287"/>
    </row>
    <row r="1027" spans="1:11" s="108" customFormat="1" ht="18.75">
      <c r="A1027" s="988" t="s">
        <v>252</v>
      </c>
      <c r="B1027" s="989"/>
      <c r="C1027" s="989"/>
      <c r="D1027" s="989"/>
      <c r="E1027" s="989"/>
      <c r="F1027" s="989"/>
      <c r="G1027" s="989"/>
      <c r="H1027" s="989"/>
      <c r="I1027" s="989"/>
      <c r="J1027" s="60"/>
      <c r="K1027" s="287"/>
    </row>
    <row r="1028" spans="1:11" s="108" customFormat="1" ht="12" customHeight="1">
      <c r="A1028" s="284"/>
      <c r="B1028" s="285"/>
      <c r="C1028" s="285"/>
      <c r="D1028" s="285"/>
      <c r="E1028" s="285"/>
      <c r="F1028" s="285"/>
      <c r="G1028" s="285"/>
      <c r="H1028" s="285"/>
      <c r="I1028" s="285"/>
      <c r="J1028" s="60"/>
      <c r="K1028" s="287"/>
    </row>
    <row r="1029" spans="1:15" s="108" customFormat="1" ht="33" customHeight="1">
      <c r="A1029" s="107">
        <v>1</v>
      </c>
      <c r="B1029" s="332" t="s">
        <v>1100</v>
      </c>
      <c r="C1029" s="381" t="s">
        <v>292</v>
      </c>
      <c r="D1029" s="381">
        <v>1</v>
      </c>
      <c r="E1029" s="381" t="s">
        <v>292</v>
      </c>
      <c r="F1029" s="239" t="s">
        <v>292</v>
      </c>
      <c r="G1029" s="381" t="s">
        <v>292</v>
      </c>
      <c r="H1029" s="388" t="s">
        <v>292</v>
      </c>
      <c r="I1029" s="363">
        <v>0.01</v>
      </c>
      <c r="J1029" s="448">
        <v>0.01</v>
      </c>
      <c r="K1029" s="239">
        <v>1</v>
      </c>
      <c r="L1029" s="290"/>
      <c r="M1029" s="332" t="s">
        <v>1102</v>
      </c>
      <c r="N1029" s="290"/>
      <c r="O1029" s="409"/>
    </row>
    <row r="1030" spans="1:15" s="108" customFormat="1" ht="30" customHeight="1">
      <c r="A1030" s="397">
        <v>2</v>
      </c>
      <c r="B1030" s="332" t="s">
        <v>1084</v>
      </c>
      <c r="C1030" s="381" t="s">
        <v>292</v>
      </c>
      <c r="D1030" s="381">
        <v>2</v>
      </c>
      <c r="E1030" s="381" t="s">
        <v>292</v>
      </c>
      <c r="F1030" s="239">
        <v>2</v>
      </c>
      <c r="G1030" s="381" t="s">
        <v>292</v>
      </c>
      <c r="H1030" s="388">
        <v>0.2</v>
      </c>
      <c r="I1030" s="363">
        <v>0.01</v>
      </c>
      <c r="J1030" s="448">
        <v>0.21</v>
      </c>
      <c r="K1030" s="239">
        <v>2</v>
      </c>
      <c r="L1030" s="290"/>
      <c r="M1030" s="332" t="s">
        <v>1103</v>
      </c>
      <c r="N1030" s="290"/>
      <c r="O1030" s="409"/>
    </row>
    <row r="1031" spans="1:15" s="108" customFormat="1" ht="31.5" customHeight="1">
      <c r="A1031" s="397">
        <v>3</v>
      </c>
      <c r="B1031" s="332" t="s">
        <v>1101</v>
      </c>
      <c r="C1031" s="381">
        <v>1</v>
      </c>
      <c r="D1031" s="381">
        <v>1</v>
      </c>
      <c r="E1031" s="381" t="s">
        <v>292</v>
      </c>
      <c r="F1031" s="381" t="s">
        <v>292</v>
      </c>
      <c r="G1031" s="381" t="s">
        <v>292</v>
      </c>
      <c r="H1031" s="381" t="s">
        <v>292</v>
      </c>
      <c r="I1031" s="448">
        <v>5.7</v>
      </c>
      <c r="J1031" s="448">
        <v>5.7</v>
      </c>
      <c r="K1031" s="239">
        <v>1</v>
      </c>
      <c r="L1031" s="290" t="s">
        <v>1104</v>
      </c>
      <c r="M1031" s="332"/>
      <c r="N1031" s="290"/>
      <c r="O1031" s="409"/>
    </row>
    <row r="1032" spans="1:15" s="108" customFormat="1" ht="20.25" customHeight="1">
      <c r="A1032" s="397">
        <v>4</v>
      </c>
      <c r="B1032" s="414" t="s">
        <v>1099</v>
      </c>
      <c r="C1032" s="381" t="s">
        <v>292</v>
      </c>
      <c r="D1032" s="381" t="s">
        <v>292</v>
      </c>
      <c r="E1032" s="381" t="s">
        <v>292</v>
      </c>
      <c r="F1032" s="381" t="s">
        <v>292</v>
      </c>
      <c r="G1032" s="381" t="s">
        <v>292</v>
      </c>
      <c r="H1032" s="381" t="s">
        <v>292</v>
      </c>
      <c r="I1032" s="448">
        <v>13.5</v>
      </c>
      <c r="J1032" s="448">
        <v>13.5</v>
      </c>
      <c r="K1032" s="239">
        <v>1</v>
      </c>
      <c r="L1032" s="290" t="s">
        <v>1104</v>
      </c>
      <c r="M1032" s="332"/>
      <c r="N1032" s="290"/>
      <c r="O1032" s="409"/>
    </row>
    <row r="1033" spans="1:11" s="108" customFormat="1" ht="21.75" customHeight="1">
      <c r="A1033" s="977" t="s">
        <v>139</v>
      </c>
      <c r="B1033" s="977"/>
      <c r="C1033" s="445">
        <v>1</v>
      </c>
      <c r="D1033" s="445">
        <f aca="true" t="shared" si="54" ref="D1033:I1033">SUM(D1029:D1032)</f>
        <v>4</v>
      </c>
      <c r="E1033" s="117" t="s">
        <v>292</v>
      </c>
      <c r="F1033" s="445">
        <f t="shared" si="54"/>
        <v>2</v>
      </c>
      <c r="G1033" s="117" t="s">
        <v>292</v>
      </c>
      <c r="H1033" s="447">
        <f t="shared" si="54"/>
        <v>0.2</v>
      </c>
      <c r="I1033" s="447">
        <f t="shared" si="54"/>
        <v>19.22</v>
      </c>
      <c r="J1033" s="478">
        <f>SUM(G1033:I1033)</f>
        <v>19.419999999999998</v>
      </c>
      <c r="K1033" s="186">
        <f>SUM(K1029:K1032)</f>
        <v>5</v>
      </c>
    </row>
    <row r="1034" spans="1:11" s="108" customFormat="1" ht="12" customHeight="1">
      <c r="A1034" s="168"/>
      <c r="B1034" s="169"/>
      <c r="C1034" s="169"/>
      <c r="D1034" s="170"/>
      <c r="E1034" s="170"/>
      <c r="F1034" s="170"/>
      <c r="G1034" s="170"/>
      <c r="H1034" s="170"/>
      <c r="I1034" s="170"/>
      <c r="J1034" s="282"/>
      <c r="K1034" s="286"/>
    </row>
    <row r="1035" spans="1:11" s="108" customFormat="1" ht="18.75">
      <c r="A1035" s="988" t="s">
        <v>281</v>
      </c>
      <c r="B1035" s="989"/>
      <c r="C1035" s="989"/>
      <c r="D1035" s="989"/>
      <c r="E1035" s="989"/>
      <c r="F1035" s="989"/>
      <c r="G1035" s="989"/>
      <c r="H1035" s="989"/>
      <c r="I1035" s="989"/>
      <c r="J1035" s="975"/>
      <c r="K1035" s="287"/>
    </row>
    <row r="1036" spans="1:11" s="108" customFormat="1" ht="12" customHeight="1">
      <c r="A1036" s="284"/>
      <c r="B1036" s="285"/>
      <c r="C1036" s="285"/>
      <c r="D1036" s="285"/>
      <c r="E1036" s="285"/>
      <c r="F1036" s="285"/>
      <c r="G1036" s="285"/>
      <c r="H1036" s="285"/>
      <c r="I1036" s="285"/>
      <c r="J1036" s="60"/>
      <c r="K1036" s="287"/>
    </row>
    <row r="1037" spans="1:15" s="108" customFormat="1" ht="45.75" customHeight="1">
      <c r="A1037" s="332">
        <v>1</v>
      </c>
      <c r="B1037" s="332" t="s">
        <v>925</v>
      </c>
      <c r="C1037" s="381" t="s">
        <v>292</v>
      </c>
      <c r="D1037" s="332">
        <v>2</v>
      </c>
      <c r="E1037" s="381" t="s">
        <v>292</v>
      </c>
      <c r="F1037" s="381" t="s">
        <v>292</v>
      </c>
      <c r="G1037" s="381" t="s">
        <v>292</v>
      </c>
      <c r="H1037" s="381" t="s">
        <v>292</v>
      </c>
      <c r="I1037" s="335">
        <v>4139.36</v>
      </c>
      <c r="J1037" s="335">
        <f>SUM(G1037:I1037)</f>
        <v>4139.36</v>
      </c>
      <c r="K1037" s="332">
        <v>2</v>
      </c>
      <c r="L1037" s="97"/>
      <c r="M1037" s="290" t="s">
        <v>923</v>
      </c>
      <c r="N1037" s="255"/>
      <c r="O1037" s="255"/>
    </row>
    <row r="1038" spans="1:15" s="108" customFormat="1" ht="28.5" customHeight="1">
      <c r="A1038" s="332">
        <v>2</v>
      </c>
      <c r="B1038" s="332" t="s">
        <v>926</v>
      </c>
      <c r="C1038" s="381" t="s">
        <v>292</v>
      </c>
      <c r="D1038" s="332">
        <v>1</v>
      </c>
      <c r="E1038" s="381" t="s">
        <v>292</v>
      </c>
      <c r="F1038" s="381" t="s">
        <v>292</v>
      </c>
      <c r="G1038" s="381" t="s">
        <v>292</v>
      </c>
      <c r="H1038" s="381" t="s">
        <v>292</v>
      </c>
      <c r="I1038" s="464">
        <v>1</v>
      </c>
      <c r="J1038" s="464">
        <f>SUM(G1038:I1038)</f>
        <v>1</v>
      </c>
      <c r="K1038" s="332">
        <v>1</v>
      </c>
      <c r="L1038" s="97"/>
      <c r="M1038" s="290" t="s">
        <v>924</v>
      </c>
      <c r="N1038" s="255"/>
      <c r="O1038" s="255"/>
    </row>
    <row r="1039" spans="1:15" s="108" customFormat="1" ht="46.5" customHeight="1">
      <c r="A1039" s="332">
        <v>3</v>
      </c>
      <c r="B1039" s="332" t="s">
        <v>927</v>
      </c>
      <c r="C1039" s="381" t="s">
        <v>292</v>
      </c>
      <c r="D1039" s="381">
        <v>10</v>
      </c>
      <c r="E1039" s="381" t="s">
        <v>292</v>
      </c>
      <c r="F1039" s="332">
        <v>4</v>
      </c>
      <c r="G1039" s="381" t="s">
        <v>292</v>
      </c>
      <c r="H1039" s="385">
        <v>107.5</v>
      </c>
      <c r="I1039" s="381">
        <v>1217</v>
      </c>
      <c r="J1039" s="464">
        <f>SUM(G1039:I1039)</f>
        <v>1324.5</v>
      </c>
      <c r="K1039" s="332">
        <v>3</v>
      </c>
      <c r="L1039" s="97"/>
      <c r="M1039" s="290" t="s">
        <v>929</v>
      </c>
      <c r="N1039" s="255"/>
      <c r="O1039" s="255"/>
    </row>
    <row r="1040" spans="1:15" s="108" customFormat="1" ht="60" customHeight="1">
      <c r="A1040" s="332">
        <v>4</v>
      </c>
      <c r="B1040" s="332" t="s">
        <v>928</v>
      </c>
      <c r="C1040" s="381" t="s">
        <v>292</v>
      </c>
      <c r="D1040" s="332">
        <v>4</v>
      </c>
      <c r="E1040" s="381" t="s">
        <v>292</v>
      </c>
      <c r="F1040" s="381" t="s">
        <v>292</v>
      </c>
      <c r="G1040" s="381" t="s">
        <v>292</v>
      </c>
      <c r="H1040" s="381" t="s">
        <v>292</v>
      </c>
      <c r="I1040" s="332">
        <v>131.2</v>
      </c>
      <c r="J1040" s="464">
        <f>SUM(G1040:I1040)</f>
        <v>131.2</v>
      </c>
      <c r="K1040" s="332">
        <v>4</v>
      </c>
      <c r="L1040" s="97"/>
      <c r="M1040" s="290" t="s">
        <v>930</v>
      </c>
      <c r="N1040" s="255"/>
      <c r="O1040" s="255"/>
    </row>
    <row r="1041" spans="1:15" s="108" customFormat="1" ht="18" customHeight="1">
      <c r="A1041" s="977" t="s">
        <v>139</v>
      </c>
      <c r="B1041" s="977"/>
      <c r="C1041" s="114" t="s">
        <v>292</v>
      </c>
      <c r="D1041" s="113">
        <f>SUM(D1037:D1040)</f>
        <v>17</v>
      </c>
      <c r="E1041" s="114" t="s">
        <v>292</v>
      </c>
      <c r="F1041" s="113">
        <f>SUM(F1037:F1040)</f>
        <v>4</v>
      </c>
      <c r="G1041" s="114" t="s">
        <v>292</v>
      </c>
      <c r="H1041" s="113">
        <f>SUM(H1037:H1040)</f>
        <v>107.5</v>
      </c>
      <c r="I1041" s="113">
        <f>SUM(I1037:I1040)</f>
        <v>5488.5599999999995</v>
      </c>
      <c r="J1041" s="113">
        <f>SUM(J1037:J1040)</f>
        <v>5596.0599999999995</v>
      </c>
      <c r="K1041" s="113">
        <f>SUM(K1037:K1040)</f>
        <v>10</v>
      </c>
      <c r="L1041" s="256"/>
      <c r="M1041" s="257"/>
      <c r="N1041" s="255"/>
      <c r="O1041" s="255"/>
    </row>
    <row r="1042" spans="1:12" s="108" customFormat="1" ht="12" customHeight="1">
      <c r="A1042" s="160"/>
      <c r="B1042" s="161"/>
      <c r="C1042" s="161"/>
      <c r="D1042" s="162"/>
      <c r="E1042" s="162"/>
      <c r="F1042" s="162"/>
      <c r="G1042" s="162"/>
      <c r="H1042" s="162"/>
      <c r="I1042" s="162"/>
      <c r="J1042" s="60"/>
      <c r="K1042" s="287"/>
      <c r="L1042" s="141"/>
    </row>
    <row r="1043" spans="1:11" s="108" customFormat="1" ht="18.75">
      <c r="A1043" s="988" t="s">
        <v>196</v>
      </c>
      <c r="B1043" s="989"/>
      <c r="C1043" s="989"/>
      <c r="D1043" s="989"/>
      <c r="E1043" s="989"/>
      <c r="F1043" s="989"/>
      <c r="G1043" s="989"/>
      <c r="H1043" s="989"/>
      <c r="I1043" s="989"/>
      <c r="J1043" s="60"/>
      <c r="K1043" s="287"/>
    </row>
    <row r="1044" spans="1:11" s="108" customFormat="1" ht="12" customHeight="1">
      <c r="A1044" s="284"/>
      <c r="B1044" s="285"/>
      <c r="C1044" s="285"/>
      <c r="D1044" s="285"/>
      <c r="E1044" s="285"/>
      <c r="F1044" s="285"/>
      <c r="G1044" s="285"/>
      <c r="H1044" s="285"/>
      <c r="I1044" s="285"/>
      <c r="J1044" s="60"/>
      <c r="K1044" s="287"/>
    </row>
    <row r="1045" spans="1:15" s="108" customFormat="1" ht="46.5" customHeight="1">
      <c r="A1045" s="312">
        <v>1</v>
      </c>
      <c r="B1045" s="292" t="s">
        <v>683</v>
      </c>
      <c r="C1045" s="312" t="s">
        <v>292</v>
      </c>
      <c r="D1045" s="312">
        <v>2</v>
      </c>
      <c r="E1045" s="312">
        <v>9</v>
      </c>
      <c r="F1045" s="312">
        <v>2</v>
      </c>
      <c r="G1045" s="312">
        <v>2.5</v>
      </c>
      <c r="H1045" s="312">
        <v>12</v>
      </c>
      <c r="I1045" s="312" t="s">
        <v>292</v>
      </c>
      <c r="J1045" s="312">
        <f>SUM(G1045:I1045)</f>
        <v>14.5</v>
      </c>
      <c r="K1045" s="292">
        <v>2</v>
      </c>
      <c r="L1045" s="292"/>
      <c r="M1045" s="374" t="s">
        <v>675</v>
      </c>
      <c r="N1045" s="374"/>
      <c r="O1045" s="292"/>
    </row>
    <row r="1046" spans="1:15" s="108" customFormat="1" ht="60" customHeight="1">
      <c r="A1046" s="312">
        <v>2</v>
      </c>
      <c r="B1046" s="292" t="s">
        <v>684</v>
      </c>
      <c r="C1046" s="312" t="s">
        <v>292</v>
      </c>
      <c r="D1046" s="312">
        <v>24</v>
      </c>
      <c r="E1046" s="312">
        <v>1142</v>
      </c>
      <c r="F1046" s="312">
        <v>32</v>
      </c>
      <c r="G1046" s="312">
        <v>91.5</v>
      </c>
      <c r="H1046" s="312">
        <v>811.5</v>
      </c>
      <c r="I1046" s="312" t="s">
        <v>292</v>
      </c>
      <c r="J1046" s="312">
        <f>SUM(G1046:I1046)</f>
        <v>903</v>
      </c>
      <c r="K1046" s="292">
        <v>49</v>
      </c>
      <c r="L1046" s="710"/>
      <c r="M1046" s="424" t="s">
        <v>676</v>
      </c>
      <c r="N1046" s="424"/>
      <c r="O1046" s="374" t="s">
        <v>364</v>
      </c>
    </row>
    <row r="1047" spans="1:15" s="108" customFormat="1" ht="76.5" customHeight="1">
      <c r="A1047" s="312">
        <v>3</v>
      </c>
      <c r="B1047" s="292" t="s">
        <v>685</v>
      </c>
      <c r="C1047" s="312" t="s">
        <v>292</v>
      </c>
      <c r="D1047" s="312">
        <v>75</v>
      </c>
      <c r="E1047" s="312">
        <v>690</v>
      </c>
      <c r="F1047" s="312">
        <v>51</v>
      </c>
      <c r="G1047" s="312">
        <v>34</v>
      </c>
      <c r="H1047" s="312">
        <v>139</v>
      </c>
      <c r="I1047" s="312" t="s">
        <v>292</v>
      </c>
      <c r="J1047" s="312">
        <f>SUM(G1047:I1047)</f>
        <v>173</v>
      </c>
      <c r="K1047" s="292">
        <v>85</v>
      </c>
      <c r="L1047" s="710"/>
      <c r="M1047" s="424" t="s">
        <v>677</v>
      </c>
      <c r="N1047" s="424"/>
      <c r="O1047" s="292"/>
    </row>
    <row r="1048" spans="1:15" s="108" customFormat="1" ht="90" customHeight="1">
      <c r="A1048" s="312">
        <v>4</v>
      </c>
      <c r="B1048" s="292" t="s">
        <v>686</v>
      </c>
      <c r="C1048" s="312">
        <v>1</v>
      </c>
      <c r="D1048" s="312">
        <v>10</v>
      </c>
      <c r="E1048" s="312" t="s">
        <v>292</v>
      </c>
      <c r="F1048" s="312">
        <v>9</v>
      </c>
      <c r="G1048" s="312" t="s">
        <v>292</v>
      </c>
      <c r="H1048" s="312">
        <v>4.6</v>
      </c>
      <c r="I1048" s="312">
        <v>0.7</v>
      </c>
      <c r="J1048" s="312">
        <v>5.3</v>
      </c>
      <c r="K1048" s="292">
        <v>10</v>
      </c>
      <c r="L1048" s="710"/>
      <c r="M1048" s="424" t="s">
        <v>678</v>
      </c>
      <c r="N1048" s="424"/>
      <c r="O1048" s="292"/>
    </row>
    <row r="1049" spans="1:15" s="108" customFormat="1" ht="63" customHeight="1">
      <c r="A1049" s="488">
        <v>5</v>
      </c>
      <c r="B1049" s="292" t="s">
        <v>687</v>
      </c>
      <c r="C1049" s="312" t="s">
        <v>292</v>
      </c>
      <c r="D1049" s="312">
        <v>85</v>
      </c>
      <c r="E1049" s="312">
        <v>1154</v>
      </c>
      <c r="F1049" s="312">
        <v>67</v>
      </c>
      <c r="G1049" s="312">
        <v>26</v>
      </c>
      <c r="H1049" s="312">
        <v>125</v>
      </c>
      <c r="I1049" s="312" t="s">
        <v>292</v>
      </c>
      <c r="J1049" s="312">
        <f>SUM(G1049:I1049)</f>
        <v>151</v>
      </c>
      <c r="K1049" s="292">
        <v>126</v>
      </c>
      <c r="L1049" s="710"/>
      <c r="M1049" s="424" t="s">
        <v>679</v>
      </c>
      <c r="N1049" s="424"/>
      <c r="O1049" s="408"/>
    </row>
    <row r="1050" spans="1:15" s="108" customFormat="1" ht="63" customHeight="1">
      <c r="A1050" s="312">
        <v>6</v>
      </c>
      <c r="B1050" s="292" t="s">
        <v>688</v>
      </c>
      <c r="C1050" s="312" t="s">
        <v>292</v>
      </c>
      <c r="D1050" s="312">
        <v>90</v>
      </c>
      <c r="E1050" s="312">
        <v>336</v>
      </c>
      <c r="F1050" s="312">
        <v>54</v>
      </c>
      <c r="G1050" s="312">
        <v>6.2</v>
      </c>
      <c r="H1050" s="312">
        <v>105</v>
      </c>
      <c r="I1050" s="312" t="s">
        <v>292</v>
      </c>
      <c r="J1050" s="312">
        <f>SUM(G1050:I1050)</f>
        <v>111.2</v>
      </c>
      <c r="K1050" s="292">
        <v>91</v>
      </c>
      <c r="L1050" s="710"/>
      <c r="M1050" s="424" t="s">
        <v>680</v>
      </c>
      <c r="N1050" s="424"/>
      <c r="O1050" s="292"/>
    </row>
    <row r="1051" spans="1:15" s="108" customFormat="1" ht="61.5" customHeight="1">
      <c r="A1051" s="488">
        <v>7</v>
      </c>
      <c r="B1051" s="332" t="s">
        <v>689</v>
      </c>
      <c r="C1051" s="239">
        <v>1</v>
      </c>
      <c r="D1051" s="239">
        <v>6</v>
      </c>
      <c r="E1051" s="239">
        <v>510</v>
      </c>
      <c r="F1051" s="239">
        <v>6</v>
      </c>
      <c r="G1051" s="239">
        <v>42</v>
      </c>
      <c r="H1051" s="239">
        <v>41.7</v>
      </c>
      <c r="I1051" s="239" t="s">
        <v>292</v>
      </c>
      <c r="J1051" s="239">
        <v>83.7</v>
      </c>
      <c r="K1051" s="332">
        <v>13</v>
      </c>
      <c r="L1051" s="416"/>
      <c r="M1051" s="474" t="s">
        <v>681</v>
      </c>
      <c r="N1051" s="474" t="s">
        <v>682</v>
      </c>
      <c r="O1051" s="290"/>
    </row>
    <row r="1052" spans="1:12" s="108" customFormat="1" ht="23.25" customHeight="1">
      <c r="A1052" s="977" t="s">
        <v>125</v>
      </c>
      <c r="B1052" s="977"/>
      <c r="C1052" s="113">
        <v>2</v>
      </c>
      <c r="D1052" s="117">
        <f>SUM(D1045:D1051)</f>
        <v>292</v>
      </c>
      <c r="E1052" s="117">
        <f>SUM(E1045:E1051)</f>
        <v>3841</v>
      </c>
      <c r="F1052" s="117">
        <f>SUM(F1045:F1051)</f>
        <v>221</v>
      </c>
      <c r="G1052" s="117">
        <f>SUM(G1045:G1051)</f>
        <v>202.2</v>
      </c>
      <c r="H1052" s="117">
        <f>SUM(H1045:H1051)</f>
        <v>1238.8</v>
      </c>
      <c r="I1052" s="117">
        <f>SUM(I1048:I1051)</f>
        <v>0.7</v>
      </c>
      <c r="J1052" s="117">
        <f>SUM(J1045:J1051)</f>
        <v>1441.7</v>
      </c>
      <c r="K1052" s="113">
        <f>SUM(K1045:K1051)</f>
        <v>376</v>
      </c>
      <c r="L1052" s="772"/>
    </row>
    <row r="1053" spans="1:12" s="108" customFormat="1" ht="9.75" customHeight="1">
      <c r="A1053" s="134"/>
      <c r="B1053" s="60"/>
      <c r="C1053" s="60"/>
      <c r="D1053" s="60"/>
      <c r="E1053" s="60"/>
      <c r="F1053" s="60"/>
      <c r="G1053" s="60"/>
      <c r="H1053" s="60"/>
      <c r="I1053" s="60"/>
      <c r="J1053" s="60"/>
      <c r="K1053" s="153"/>
      <c r="L1053" s="60"/>
    </row>
    <row r="1054" spans="1:12" s="108" customFormat="1" ht="18" customHeight="1">
      <c r="A1054" s="988" t="s">
        <v>282</v>
      </c>
      <c r="B1054" s="989"/>
      <c r="C1054" s="989"/>
      <c r="D1054" s="989"/>
      <c r="E1054" s="989"/>
      <c r="F1054" s="989"/>
      <c r="G1054" s="989"/>
      <c r="H1054" s="989"/>
      <c r="I1054" s="989"/>
      <c r="J1054" s="60"/>
      <c r="K1054" s="153"/>
      <c r="L1054" s="60"/>
    </row>
    <row r="1055" spans="1:12" s="108" customFormat="1" ht="9.75" customHeight="1">
      <c r="A1055" s="284"/>
      <c r="B1055" s="285"/>
      <c r="C1055" s="285"/>
      <c r="D1055" s="285"/>
      <c r="E1055" s="285"/>
      <c r="F1055" s="285"/>
      <c r="G1055" s="285"/>
      <c r="H1055" s="285"/>
      <c r="I1055" s="285"/>
      <c r="J1055" s="60"/>
      <c r="K1055" s="153"/>
      <c r="L1055" s="60"/>
    </row>
    <row r="1056" spans="1:15" s="108" customFormat="1" ht="18" customHeight="1">
      <c r="A1056" s="107">
        <v>1</v>
      </c>
      <c r="B1056" s="332" t="s">
        <v>1115</v>
      </c>
      <c r="C1056" s="239" t="s">
        <v>292</v>
      </c>
      <c r="D1056" s="239">
        <v>2</v>
      </c>
      <c r="E1056" s="239" t="s">
        <v>292</v>
      </c>
      <c r="F1056" s="239" t="s">
        <v>292</v>
      </c>
      <c r="G1056" s="239" t="s">
        <v>292</v>
      </c>
      <c r="H1056" s="239" t="s">
        <v>292</v>
      </c>
      <c r="I1056" s="239">
        <v>0.9</v>
      </c>
      <c r="J1056" s="239">
        <v>0.9</v>
      </c>
      <c r="K1056" s="239">
        <v>2</v>
      </c>
      <c r="L1056" s="275"/>
      <c r="M1056" s="290" t="s">
        <v>1116</v>
      </c>
      <c r="N1056" s="275"/>
      <c r="O1056" s="773"/>
    </row>
    <row r="1057" spans="1:12" s="108" customFormat="1" ht="19.5" customHeight="1">
      <c r="A1057" s="977" t="s">
        <v>139</v>
      </c>
      <c r="B1057" s="977"/>
      <c r="C1057" s="117" t="s">
        <v>292</v>
      </c>
      <c r="D1057" s="113">
        <v>2</v>
      </c>
      <c r="E1057" s="117" t="s">
        <v>292</v>
      </c>
      <c r="F1057" s="117" t="s">
        <v>292</v>
      </c>
      <c r="G1057" s="117" t="s">
        <v>292</v>
      </c>
      <c r="H1057" s="117" t="s">
        <v>292</v>
      </c>
      <c r="I1057" s="117">
        <v>0.9</v>
      </c>
      <c r="J1057" s="117">
        <v>0.9</v>
      </c>
      <c r="K1057" s="117">
        <v>2</v>
      </c>
      <c r="L1057" s="60"/>
    </row>
    <row r="1058" spans="1:11" s="108" customFormat="1" ht="6" customHeight="1">
      <c r="A1058" s="160"/>
      <c r="B1058" s="161"/>
      <c r="C1058" s="161"/>
      <c r="D1058" s="162"/>
      <c r="E1058" s="162"/>
      <c r="F1058" s="162"/>
      <c r="G1058" s="162"/>
      <c r="H1058" s="162"/>
      <c r="I1058" s="162"/>
      <c r="J1058" s="60"/>
      <c r="K1058" s="287"/>
    </row>
    <row r="1059" spans="1:11" s="108" customFormat="1" ht="16.5" customHeight="1">
      <c r="A1059" s="988" t="s">
        <v>271</v>
      </c>
      <c r="B1059" s="989"/>
      <c r="C1059" s="989"/>
      <c r="D1059" s="989"/>
      <c r="E1059" s="989"/>
      <c r="F1059" s="989"/>
      <c r="G1059" s="989"/>
      <c r="H1059" s="989"/>
      <c r="I1059" s="989"/>
      <c r="J1059" s="975"/>
      <c r="K1059" s="287"/>
    </row>
    <row r="1060" spans="1:11" s="108" customFormat="1" ht="16.5" customHeight="1">
      <c r="A1060" s="284"/>
      <c r="B1060" s="285"/>
      <c r="C1060" s="285"/>
      <c r="D1060" s="285"/>
      <c r="E1060" s="285"/>
      <c r="F1060" s="285"/>
      <c r="G1060" s="285"/>
      <c r="H1060" s="285"/>
      <c r="I1060" s="285"/>
      <c r="J1060" s="60"/>
      <c r="K1060" s="287"/>
    </row>
    <row r="1061" spans="1:15" s="108" customFormat="1" ht="33.75" customHeight="1">
      <c r="A1061" s="107">
        <v>1</v>
      </c>
      <c r="B1061" s="292" t="s">
        <v>1224</v>
      </c>
      <c r="C1061" s="381" t="s">
        <v>292</v>
      </c>
      <c r="D1061" s="292">
        <v>2</v>
      </c>
      <c r="E1061" s="308" t="s">
        <v>292</v>
      </c>
      <c r="F1061" s="308" t="s">
        <v>292</v>
      </c>
      <c r="G1061" s="308" t="s">
        <v>292</v>
      </c>
      <c r="H1061" s="308" t="s">
        <v>292</v>
      </c>
      <c r="I1061" s="774">
        <v>2</v>
      </c>
      <c r="J1061" s="774">
        <f>SUM(G1061:I1061)</f>
        <v>2</v>
      </c>
      <c r="K1061" s="312">
        <v>2</v>
      </c>
      <c r="L1061" s="290" t="s">
        <v>1222</v>
      </c>
      <c r="M1061" s="290" t="s">
        <v>1223</v>
      </c>
      <c r="N1061" s="128"/>
      <c r="O1061" s="128"/>
    </row>
    <row r="1062" spans="1:12" s="108" customFormat="1" ht="17.25" customHeight="1">
      <c r="A1062" s="991" t="s">
        <v>139</v>
      </c>
      <c r="B1062" s="1026"/>
      <c r="C1062" s="112" t="s">
        <v>292</v>
      </c>
      <c r="D1062" s="398">
        <f>SUM(D1061:D1061)</f>
        <v>2</v>
      </c>
      <c r="E1062" s="112" t="s">
        <v>292</v>
      </c>
      <c r="F1062" s="112" t="s">
        <v>292</v>
      </c>
      <c r="G1062" s="112" t="s">
        <v>292</v>
      </c>
      <c r="H1062" s="112" t="s">
        <v>292</v>
      </c>
      <c r="I1062" s="775">
        <v>2</v>
      </c>
      <c r="J1062" s="775">
        <f>SUM(G1062:I1062)</f>
        <v>2</v>
      </c>
      <c r="K1062" s="146">
        <v>2</v>
      </c>
      <c r="L1062" s="776"/>
    </row>
    <row r="1063" spans="1:11" s="108" customFormat="1" ht="7.5" customHeight="1">
      <c r="A1063" s="160"/>
      <c r="B1063" s="161"/>
      <c r="C1063" s="161"/>
      <c r="D1063" s="162"/>
      <c r="E1063" s="162"/>
      <c r="F1063" s="162"/>
      <c r="G1063" s="162"/>
      <c r="H1063" s="162"/>
      <c r="I1063" s="162"/>
      <c r="J1063" s="60"/>
      <c r="K1063" s="287"/>
    </row>
    <row r="1064" spans="1:11" s="108" customFormat="1" ht="3" customHeight="1">
      <c r="A1064" s="160"/>
      <c r="B1064" s="161"/>
      <c r="C1064" s="161"/>
      <c r="D1064" s="162"/>
      <c r="E1064" s="162"/>
      <c r="F1064" s="162"/>
      <c r="G1064" s="162"/>
      <c r="H1064" s="162"/>
      <c r="I1064" s="162"/>
      <c r="J1064" s="60"/>
      <c r="K1064" s="287"/>
    </row>
    <row r="1065" spans="1:11" s="108" customFormat="1" ht="18" customHeight="1">
      <c r="A1065" s="988" t="s">
        <v>210</v>
      </c>
      <c r="B1065" s="989"/>
      <c r="C1065" s="989"/>
      <c r="D1065" s="989"/>
      <c r="E1065" s="989"/>
      <c r="F1065" s="989"/>
      <c r="G1065" s="989"/>
      <c r="H1065" s="989"/>
      <c r="I1065" s="989"/>
      <c r="J1065" s="60"/>
      <c r="K1065" s="287"/>
    </row>
    <row r="1066" spans="1:11" s="108" customFormat="1" ht="9.75" customHeight="1">
      <c r="A1066" s="203"/>
      <c r="B1066" s="204"/>
      <c r="C1066" s="204"/>
      <c r="D1066" s="204"/>
      <c r="E1066" s="204"/>
      <c r="F1066" s="204"/>
      <c r="G1066" s="204"/>
      <c r="H1066" s="204"/>
      <c r="I1066" s="204"/>
      <c r="J1066" s="61"/>
      <c r="K1066" s="287"/>
    </row>
    <row r="1067" spans="1:15" s="108" customFormat="1" ht="89.25" customHeight="1">
      <c r="A1067" s="107">
        <v>1</v>
      </c>
      <c r="B1067" s="414" t="s">
        <v>875</v>
      </c>
      <c r="C1067" s="332" t="s">
        <v>292</v>
      </c>
      <c r="D1067" s="332">
        <v>21</v>
      </c>
      <c r="E1067" s="332">
        <v>12</v>
      </c>
      <c r="F1067" s="332">
        <v>20</v>
      </c>
      <c r="G1067" s="332">
        <v>2.48</v>
      </c>
      <c r="H1067" s="332">
        <v>3.3</v>
      </c>
      <c r="I1067" s="332">
        <v>1.7</v>
      </c>
      <c r="J1067" s="332">
        <f aca="true" t="shared" si="55" ref="J1067:J1073">SUM(G1067:I1067)</f>
        <v>7.4799999999999995</v>
      </c>
      <c r="K1067" s="777"/>
      <c r="L1067" s="634"/>
      <c r="M1067" s="455" t="s">
        <v>881</v>
      </c>
      <c r="N1067" s="128"/>
      <c r="O1067" s="128"/>
    </row>
    <row r="1068" spans="1:15" s="108" customFormat="1" ht="59.25" customHeight="1">
      <c r="A1068" s="107">
        <v>2</v>
      </c>
      <c r="B1068" s="414" t="s">
        <v>886</v>
      </c>
      <c r="C1068" s="332" t="s">
        <v>292</v>
      </c>
      <c r="D1068" s="332">
        <v>43</v>
      </c>
      <c r="E1068" s="332">
        <v>47</v>
      </c>
      <c r="F1068" s="332">
        <v>45</v>
      </c>
      <c r="G1068" s="332">
        <v>3.61</v>
      </c>
      <c r="H1068" s="332">
        <v>8.54</v>
      </c>
      <c r="I1068" s="332">
        <v>3.1</v>
      </c>
      <c r="J1068" s="332">
        <f t="shared" si="55"/>
        <v>15.249999999999998</v>
      </c>
      <c r="K1068" s="778"/>
      <c r="L1068" s="634"/>
      <c r="M1068" s="290" t="s">
        <v>869</v>
      </c>
      <c r="N1068" s="128"/>
      <c r="O1068" s="128"/>
    </row>
    <row r="1069" spans="1:15" s="108" customFormat="1" ht="72.75" customHeight="1">
      <c r="A1069" s="107">
        <v>3</v>
      </c>
      <c r="B1069" s="414" t="s">
        <v>861</v>
      </c>
      <c r="C1069" s="332" t="s">
        <v>292</v>
      </c>
      <c r="D1069" s="332">
        <v>21</v>
      </c>
      <c r="E1069" s="332">
        <v>64</v>
      </c>
      <c r="F1069" s="332">
        <v>23</v>
      </c>
      <c r="G1069" s="332">
        <v>2.72</v>
      </c>
      <c r="H1069" s="332">
        <v>7</v>
      </c>
      <c r="I1069" s="332">
        <v>0.28</v>
      </c>
      <c r="J1069" s="332">
        <f t="shared" si="55"/>
        <v>10</v>
      </c>
      <c r="K1069" s="778"/>
      <c r="L1069" s="634"/>
      <c r="M1069" s="290" t="s">
        <v>869</v>
      </c>
      <c r="N1069" s="128"/>
      <c r="O1069" s="128"/>
    </row>
    <row r="1070" spans="1:15" s="108" customFormat="1" ht="73.5" customHeight="1">
      <c r="A1070" s="107">
        <v>4</v>
      </c>
      <c r="B1070" s="414" t="s">
        <v>887</v>
      </c>
      <c r="C1070" s="332" t="s">
        <v>292</v>
      </c>
      <c r="D1070" s="332">
        <v>42</v>
      </c>
      <c r="E1070" s="332">
        <v>61</v>
      </c>
      <c r="F1070" s="332">
        <v>35</v>
      </c>
      <c r="G1070" s="332">
        <v>0.84</v>
      </c>
      <c r="H1070" s="332">
        <v>21.58</v>
      </c>
      <c r="I1070" s="332">
        <v>1.88</v>
      </c>
      <c r="J1070" s="332">
        <f t="shared" si="55"/>
        <v>24.299999999999997</v>
      </c>
      <c r="K1070" s="778">
        <v>1</v>
      </c>
      <c r="L1070" s="634"/>
      <c r="M1070" s="290" t="s">
        <v>869</v>
      </c>
      <c r="N1070" s="128"/>
      <c r="O1070" s="128"/>
    </row>
    <row r="1071" spans="1:15" s="108" customFormat="1" ht="59.25" customHeight="1">
      <c r="A1071" s="107">
        <v>5</v>
      </c>
      <c r="B1071" s="414" t="s">
        <v>888</v>
      </c>
      <c r="C1071" s="332" t="s">
        <v>292</v>
      </c>
      <c r="D1071" s="332">
        <v>37</v>
      </c>
      <c r="E1071" s="332">
        <v>84</v>
      </c>
      <c r="F1071" s="332">
        <v>32</v>
      </c>
      <c r="G1071" s="332">
        <v>3.21</v>
      </c>
      <c r="H1071" s="332">
        <v>5.59</v>
      </c>
      <c r="I1071" s="332">
        <v>6</v>
      </c>
      <c r="J1071" s="332">
        <f t="shared" si="55"/>
        <v>14.8</v>
      </c>
      <c r="K1071" s="778"/>
      <c r="L1071" s="634"/>
      <c r="M1071" s="290" t="s">
        <v>869</v>
      </c>
      <c r="N1071" s="128"/>
      <c r="O1071" s="128"/>
    </row>
    <row r="1072" spans="1:15" s="108" customFormat="1" ht="75" customHeight="1">
      <c r="A1072" s="107">
        <v>6</v>
      </c>
      <c r="B1072" s="414" t="s">
        <v>891</v>
      </c>
      <c r="C1072" s="332">
        <v>2</v>
      </c>
      <c r="D1072" s="332">
        <v>173</v>
      </c>
      <c r="E1072" s="332">
        <v>63</v>
      </c>
      <c r="F1072" s="332">
        <v>61</v>
      </c>
      <c r="G1072" s="332">
        <v>0.87</v>
      </c>
      <c r="H1072" s="332">
        <v>6.45</v>
      </c>
      <c r="I1072" s="332">
        <v>4.9</v>
      </c>
      <c r="J1072" s="332">
        <f t="shared" si="55"/>
        <v>12.22</v>
      </c>
      <c r="K1072" s="778"/>
      <c r="L1072" s="634"/>
      <c r="M1072" s="290" t="s">
        <v>890</v>
      </c>
      <c r="N1072" s="128"/>
      <c r="O1072" s="128"/>
    </row>
    <row r="1073" spans="1:15" s="108" customFormat="1" ht="60" customHeight="1">
      <c r="A1073" s="107">
        <v>7</v>
      </c>
      <c r="B1073" s="414" t="s">
        <v>889</v>
      </c>
      <c r="C1073" s="332" t="s">
        <v>292</v>
      </c>
      <c r="D1073" s="332">
        <v>66</v>
      </c>
      <c r="E1073" s="332">
        <v>12</v>
      </c>
      <c r="F1073" s="332">
        <v>16</v>
      </c>
      <c r="G1073" s="332">
        <v>1.28</v>
      </c>
      <c r="H1073" s="332">
        <v>8.62</v>
      </c>
      <c r="I1073" s="332">
        <v>2.4</v>
      </c>
      <c r="J1073" s="332">
        <f t="shared" si="55"/>
        <v>12.299999999999999</v>
      </c>
      <c r="K1073" s="778"/>
      <c r="L1073" s="634"/>
      <c r="M1073" s="290" t="s">
        <v>869</v>
      </c>
      <c r="N1073" s="128"/>
      <c r="O1073" s="128"/>
    </row>
    <row r="1074" spans="1:12" s="108" customFormat="1" ht="18.75" customHeight="1">
      <c r="A1074" s="977" t="s">
        <v>139</v>
      </c>
      <c r="B1074" s="977"/>
      <c r="C1074" s="113">
        <v>2</v>
      </c>
      <c r="D1074" s="113">
        <f aca="true" t="shared" si="56" ref="D1074:K1074">SUM(D1067:D1073)</f>
        <v>403</v>
      </c>
      <c r="E1074" s="113">
        <f t="shared" si="56"/>
        <v>343</v>
      </c>
      <c r="F1074" s="113">
        <f t="shared" si="56"/>
        <v>232</v>
      </c>
      <c r="G1074" s="115">
        <f t="shared" si="56"/>
        <v>15.009999999999998</v>
      </c>
      <c r="H1074" s="115">
        <f t="shared" si="56"/>
        <v>61.080000000000005</v>
      </c>
      <c r="I1074" s="115">
        <f t="shared" si="56"/>
        <v>20.259999999999998</v>
      </c>
      <c r="J1074" s="120">
        <f t="shared" si="56"/>
        <v>96.35</v>
      </c>
      <c r="K1074" s="117">
        <f t="shared" si="56"/>
        <v>1</v>
      </c>
      <c r="L1074" s="60"/>
    </row>
    <row r="1075" spans="1:12" s="108" customFormat="1" ht="13.5" customHeight="1">
      <c r="A1075" s="130"/>
      <c r="B1075" s="282"/>
      <c r="C1075" s="282"/>
      <c r="D1075" s="282"/>
      <c r="E1075" s="282"/>
      <c r="F1075" s="282"/>
      <c r="G1075" s="282"/>
      <c r="H1075" s="282"/>
      <c r="I1075" s="282"/>
      <c r="J1075" s="282"/>
      <c r="K1075" s="153"/>
      <c r="L1075" s="60"/>
    </row>
    <row r="1076" spans="1:12" s="108" customFormat="1" ht="18.75">
      <c r="A1076" s="988" t="s">
        <v>273</v>
      </c>
      <c r="B1076" s="989"/>
      <c r="C1076" s="989"/>
      <c r="D1076" s="989"/>
      <c r="E1076" s="989"/>
      <c r="F1076" s="989"/>
      <c r="G1076" s="989"/>
      <c r="H1076" s="989"/>
      <c r="I1076" s="989"/>
      <c r="J1076" s="60"/>
      <c r="K1076" s="153"/>
      <c r="L1076" s="60"/>
    </row>
    <row r="1077" spans="1:12" s="108" customFormat="1" ht="13.5" customHeight="1">
      <c r="A1077" s="203"/>
      <c r="B1077" s="285"/>
      <c r="C1077" s="285"/>
      <c r="D1077" s="285"/>
      <c r="E1077" s="285"/>
      <c r="F1077" s="285"/>
      <c r="G1077" s="285"/>
      <c r="H1077" s="285"/>
      <c r="I1077" s="285"/>
      <c r="J1077" s="60"/>
      <c r="K1077" s="153"/>
      <c r="L1077" s="60"/>
    </row>
    <row r="1078" spans="1:15" s="108" customFormat="1" ht="61.5" customHeight="1">
      <c r="A1078" s="397">
        <v>1</v>
      </c>
      <c r="B1078" s="332" t="s">
        <v>963</v>
      </c>
      <c r="C1078" s="332" t="s">
        <v>292</v>
      </c>
      <c r="D1078" s="332">
        <v>81</v>
      </c>
      <c r="E1078" s="332">
        <v>1528</v>
      </c>
      <c r="F1078" s="332">
        <v>5</v>
      </c>
      <c r="G1078" s="332">
        <v>82.5</v>
      </c>
      <c r="H1078" s="464">
        <v>53.9</v>
      </c>
      <c r="I1078" s="332">
        <v>39.6</v>
      </c>
      <c r="J1078" s="239">
        <v>176</v>
      </c>
      <c r="K1078" s="239">
        <v>67</v>
      </c>
      <c r="L1078" s="761" t="s">
        <v>951</v>
      </c>
      <c r="M1078" s="290"/>
      <c r="N1078" s="290"/>
      <c r="O1078" s="290"/>
    </row>
    <row r="1079" spans="1:15" s="108" customFormat="1" ht="59.25" customHeight="1">
      <c r="A1079" s="107">
        <v>2</v>
      </c>
      <c r="B1079" s="458" t="s">
        <v>964</v>
      </c>
      <c r="C1079" s="332" t="s">
        <v>292</v>
      </c>
      <c r="D1079" s="779">
        <v>90</v>
      </c>
      <c r="E1079" s="779">
        <v>667</v>
      </c>
      <c r="F1079" s="779">
        <v>185</v>
      </c>
      <c r="G1079" s="779">
        <v>51.184</v>
      </c>
      <c r="H1079" s="779">
        <v>727.2</v>
      </c>
      <c r="I1079" s="779">
        <v>557.616</v>
      </c>
      <c r="J1079" s="780">
        <v>1336</v>
      </c>
      <c r="K1079" s="781">
        <v>68</v>
      </c>
      <c r="L1079" s="761" t="s">
        <v>942</v>
      </c>
      <c r="M1079" s="290"/>
      <c r="N1079" s="290"/>
      <c r="O1079" s="290"/>
    </row>
    <row r="1080" spans="1:15" s="108" customFormat="1" ht="91.5" customHeight="1">
      <c r="A1080" s="317">
        <v>3</v>
      </c>
      <c r="B1080" s="332" t="s">
        <v>976</v>
      </c>
      <c r="C1080" s="416">
        <v>1</v>
      </c>
      <c r="D1080" s="364">
        <v>113</v>
      </c>
      <c r="E1080" s="364">
        <v>560</v>
      </c>
      <c r="F1080" s="364">
        <v>188</v>
      </c>
      <c r="G1080" s="364">
        <v>118.2</v>
      </c>
      <c r="H1080" s="364">
        <v>945.8</v>
      </c>
      <c r="I1080" s="364">
        <v>690.5</v>
      </c>
      <c r="J1080" s="782">
        <v>1754.5</v>
      </c>
      <c r="K1080" s="782">
        <v>67</v>
      </c>
      <c r="L1080" s="761"/>
      <c r="M1080" s="290" t="s">
        <v>978</v>
      </c>
      <c r="N1080" s="290"/>
      <c r="O1080" s="290" t="s">
        <v>979</v>
      </c>
    </row>
    <row r="1081" spans="1:15" s="108" customFormat="1" ht="45" customHeight="1">
      <c r="A1081" s="107">
        <v>4</v>
      </c>
      <c r="B1081" s="332" t="s">
        <v>939</v>
      </c>
      <c r="C1081" s="332" t="s">
        <v>292</v>
      </c>
      <c r="D1081" s="364">
        <v>84</v>
      </c>
      <c r="E1081" s="364">
        <v>566</v>
      </c>
      <c r="F1081" s="364">
        <v>318</v>
      </c>
      <c r="G1081" s="364">
        <v>45.5</v>
      </c>
      <c r="H1081" s="364">
        <v>929.5</v>
      </c>
      <c r="I1081" s="783">
        <v>83</v>
      </c>
      <c r="J1081" s="784">
        <v>1058</v>
      </c>
      <c r="K1081" s="782">
        <v>49</v>
      </c>
      <c r="L1081" s="761" t="s">
        <v>953</v>
      </c>
      <c r="M1081" s="290"/>
      <c r="N1081" s="290"/>
      <c r="O1081" s="290"/>
    </row>
    <row r="1082" spans="1:15" s="108" customFormat="1" ht="62.25" customHeight="1">
      <c r="A1082" s="107">
        <v>5</v>
      </c>
      <c r="B1082" s="332" t="s">
        <v>977</v>
      </c>
      <c r="C1082" s="416">
        <v>1</v>
      </c>
      <c r="D1082" s="364">
        <v>56</v>
      </c>
      <c r="E1082" s="364">
        <v>304</v>
      </c>
      <c r="F1082" s="364">
        <v>48</v>
      </c>
      <c r="G1082" s="785">
        <v>28</v>
      </c>
      <c r="H1082" s="364">
        <v>831.67</v>
      </c>
      <c r="I1082" s="785">
        <v>50.35</v>
      </c>
      <c r="J1082" s="782">
        <v>910.02</v>
      </c>
      <c r="K1082" s="782">
        <v>39</v>
      </c>
      <c r="L1082" s="761" t="s">
        <v>954</v>
      </c>
      <c r="M1082" s="290"/>
      <c r="N1082" s="290"/>
      <c r="O1082" s="290"/>
    </row>
    <row r="1083" spans="1:11" s="108" customFormat="1" ht="23.25" customHeight="1">
      <c r="A1083" s="977" t="s">
        <v>139</v>
      </c>
      <c r="B1083" s="983"/>
      <c r="C1083" s="445">
        <v>2</v>
      </c>
      <c r="D1083" s="445">
        <f aca="true" t="shared" si="57" ref="D1083:K1083">SUM(D1078:D1082)</f>
        <v>424</v>
      </c>
      <c r="E1083" s="445">
        <f t="shared" si="57"/>
        <v>3625</v>
      </c>
      <c r="F1083" s="445">
        <f t="shared" si="57"/>
        <v>744</v>
      </c>
      <c r="G1083" s="447">
        <f t="shared" si="57"/>
        <v>325.384</v>
      </c>
      <c r="H1083" s="447">
        <f t="shared" si="57"/>
        <v>3488.07</v>
      </c>
      <c r="I1083" s="447">
        <f t="shared" si="57"/>
        <v>1421.0659999999998</v>
      </c>
      <c r="J1083" s="478">
        <f t="shared" si="57"/>
        <v>5234.52</v>
      </c>
      <c r="K1083" s="186">
        <f t="shared" si="57"/>
        <v>290</v>
      </c>
    </row>
    <row r="1084" spans="1:11" s="108" customFormat="1" ht="9.75" customHeight="1">
      <c r="A1084" s="160"/>
      <c r="B1084" s="161"/>
      <c r="C1084" s="161"/>
      <c r="D1084" s="162"/>
      <c r="E1084" s="162"/>
      <c r="F1084" s="162"/>
      <c r="G1084" s="162"/>
      <c r="H1084" s="162"/>
      <c r="I1084" s="162"/>
      <c r="J1084" s="60"/>
      <c r="K1084" s="287"/>
    </row>
    <row r="1085" spans="1:11" s="108" customFormat="1" ht="7.5" customHeight="1">
      <c r="A1085" s="206"/>
      <c r="B1085" s="60"/>
      <c r="C1085" s="60"/>
      <c r="D1085" s="162"/>
      <c r="E1085" s="162"/>
      <c r="F1085" s="162"/>
      <c r="G1085" s="163"/>
      <c r="H1085" s="163"/>
      <c r="I1085" s="163"/>
      <c r="J1085" s="60"/>
      <c r="K1085" s="287"/>
    </row>
    <row r="1086" spans="1:11" s="108" customFormat="1" ht="16.5" customHeight="1">
      <c r="A1086" s="988" t="s">
        <v>205</v>
      </c>
      <c r="B1086" s="989"/>
      <c r="C1086" s="989"/>
      <c r="D1086" s="989"/>
      <c r="E1086" s="989"/>
      <c r="F1086" s="989"/>
      <c r="G1086" s="989"/>
      <c r="H1086" s="989"/>
      <c r="I1086" s="989"/>
      <c r="J1086" s="60"/>
      <c r="K1086" s="287"/>
    </row>
    <row r="1087" spans="1:11" s="108" customFormat="1" ht="6.75" customHeight="1">
      <c r="A1087" s="284"/>
      <c r="B1087" s="285"/>
      <c r="C1087" s="285"/>
      <c r="D1087" s="285"/>
      <c r="E1087" s="285"/>
      <c r="F1087" s="285"/>
      <c r="G1087" s="285"/>
      <c r="H1087" s="285"/>
      <c r="I1087" s="285"/>
      <c r="J1087" s="60" t="s">
        <v>34</v>
      </c>
      <c r="K1087" s="287"/>
    </row>
    <row r="1088" spans="1:15" s="108" customFormat="1" ht="31.5" customHeight="1">
      <c r="A1088" s="107">
        <v>1</v>
      </c>
      <c r="B1088" s="332" t="s">
        <v>859</v>
      </c>
      <c r="C1088" s="381" t="s">
        <v>292</v>
      </c>
      <c r="D1088" s="332">
        <v>3</v>
      </c>
      <c r="E1088" s="381" t="s">
        <v>292</v>
      </c>
      <c r="F1088" s="332">
        <v>1</v>
      </c>
      <c r="G1088" s="385">
        <v>0.2</v>
      </c>
      <c r="H1088" s="385">
        <v>0.3</v>
      </c>
      <c r="I1088" s="381" t="s">
        <v>292</v>
      </c>
      <c r="J1088" s="448">
        <f>SUM(G1088:I1088)</f>
        <v>0.5</v>
      </c>
      <c r="K1088" s="239">
        <v>1</v>
      </c>
      <c r="L1088" s="773"/>
      <c r="M1088" s="475" t="s">
        <v>365</v>
      </c>
      <c r="N1088" s="786"/>
      <c r="O1088" s="256"/>
    </row>
    <row r="1089" spans="1:15" s="108" customFormat="1" ht="30" customHeight="1">
      <c r="A1089" s="107">
        <v>2</v>
      </c>
      <c r="B1089" s="414" t="s">
        <v>857</v>
      </c>
      <c r="C1089" s="381" t="s">
        <v>292</v>
      </c>
      <c r="D1089" s="381" t="s">
        <v>292</v>
      </c>
      <c r="E1089" s="381" t="s">
        <v>292</v>
      </c>
      <c r="F1089" s="332">
        <v>1</v>
      </c>
      <c r="G1089" s="381" t="s">
        <v>292</v>
      </c>
      <c r="H1089" s="385">
        <v>75</v>
      </c>
      <c r="I1089" s="381" t="s">
        <v>292</v>
      </c>
      <c r="J1089" s="448">
        <f>SUM(G1089:I1089)</f>
        <v>75</v>
      </c>
      <c r="K1089" s="239">
        <v>1</v>
      </c>
      <c r="L1089" s="773"/>
      <c r="M1089" s="474" t="s">
        <v>860</v>
      </c>
      <c r="N1089" s="438"/>
      <c r="O1089" s="97"/>
    </row>
    <row r="1090" spans="1:15" s="108" customFormat="1" ht="17.25" customHeight="1">
      <c r="A1090" s="107">
        <v>3</v>
      </c>
      <c r="B1090" s="463" t="s">
        <v>858</v>
      </c>
      <c r="C1090" s="381" t="s">
        <v>292</v>
      </c>
      <c r="D1090" s="381" t="s">
        <v>292</v>
      </c>
      <c r="E1090" s="381" t="s">
        <v>292</v>
      </c>
      <c r="F1090" s="332">
        <v>1</v>
      </c>
      <c r="G1090" s="381" t="s">
        <v>292</v>
      </c>
      <c r="H1090" s="385">
        <v>36</v>
      </c>
      <c r="I1090" s="381" t="s">
        <v>292</v>
      </c>
      <c r="J1090" s="448">
        <f>SUM(G1090:I1090)</f>
        <v>36</v>
      </c>
      <c r="K1090" s="239">
        <v>1</v>
      </c>
      <c r="L1090" s="773"/>
      <c r="M1090" s="475" t="s">
        <v>366</v>
      </c>
      <c r="N1090" s="787"/>
      <c r="O1090" s="255"/>
    </row>
    <row r="1091" spans="1:11" s="108" customFormat="1" ht="21" customHeight="1">
      <c r="A1091" s="1031" t="s">
        <v>137</v>
      </c>
      <c r="B1091" s="1032"/>
      <c r="C1091" s="419" t="s">
        <v>292</v>
      </c>
      <c r="D1091" s="113">
        <f aca="true" t="shared" si="58" ref="D1091:J1091">SUM(D1088:D1090)</f>
        <v>3</v>
      </c>
      <c r="E1091" s="419" t="s">
        <v>292</v>
      </c>
      <c r="F1091" s="113">
        <f t="shared" si="58"/>
        <v>3</v>
      </c>
      <c r="G1091" s="115">
        <f t="shared" si="58"/>
        <v>0.2</v>
      </c>
      <c r="H1091" s="115">
        <f t="shared" si="58"/>
        <v>111.3</v>
      </c>
      <c r="I1091" s="113" t="s">
        <v>292</v>
      </c>
      <c r="J1091" s="116">
        <f t="shared" si="58"/>
        <v>111.5</v>
      </c>
      <c r="K1091" s="117">
        <f>SUM(K1088:K1090)</f>
        <v>3</v>
      </c>
    </row>
    <row r="1092" spans="1:11" s="108" customFormat="1" ht="8.25" customHeight="1">
      <c r="A1092" s="161"/>
      <c r="B1092" s="161"/>
      <c r="C1092" s="161"/>
      <c r="D1092" s="162"/>
      <c r="E1092" s="162"/>
      <c r="F1092" s="162"/>
      <c r="G1092" s="162"/>
      <c r="H1092" s="162"/>
      <c r="I1092" s="162"/>
      <c r="J1092" s="60"/>
      <c r="K1092" s="153"/>
    </row>
    <row r="1093" spans="1:11" s="108" customFormat="1" ht="15" customHeight="1" hidden="1">
      <c r="A1093" s="160"/>
      <c r="B1093" s="161"/>
      <c r="C1093" s="161"/>
      <c r="D1093" s="162"/>
      <c r="E1093" s="162"/>
      <c r="F1093" s="162"/>
      <c r="G1093" s="162"/>
      <c r="H1093" s="162"/>
      <c r="I1093" s="162"/>
      <c r="J1093" s="60"/>
      <c r="K1093" s="287"/>
    </row>
    <row r="1094" spans="1:12" s="108" customFormat="1" ht="16.5" customHeight="1">
      <c r="A1094" s="134"/>
      <c r="B1094" s="974" t="s">
        <v>283</v>
      </c>
      <c r="C1094" s="974"/>
      <c r="D1094" s="975"/>
      <c r="E1094" s="975"/>
      <c r="F1094" s="975"/>
      <c r="G1094" s="975"/>
      <c r="H1094" s="975"/>
      <c r="I1094" s="975"/>
      <c r="J1094" s="975"/>
      <c r="K1094" s="153"/>
      <c r="L1094" s="60"/>
    </row>
    <row r="1095" spans="1:12" s="108" customFormat="1" ht="15" customHeight="1">
      <c r="A1095" s="135"/>
      <c r="B1095" s="61"/>
      <c r="C1095" s="61"/>
      <c r="D1095" s="61"/>
      <c r="E1095" s="61"/>
      <c r="F1095" s="61"/>
      <c r="G1095" s="61"/>
      <c r="H1095" s="61"/>
      <c r="I1095" s="61"/>
      <c r="J1095" s="60"/>
      <c r="K1095" s="153"/>
      <c r="L1095" s="60"/>
    </row>
    <row r="1096" spans="1:12" s="60" customFormat="1" ht="9.75" customHeight="1">
      <c r="A1096" s="130"/>
      <c r="B1096" s="282"/>
      <c r="C1096" s="282"/>
      <c r="D1096" s="282"/>
      <c r="E1096" s="282"/>
      <c r="F1096" s="282"/>
      <c r="G1096" s="282"/>
      <c r="H1096" s="282"/>
      <c r="I1096" s="282"/>
      <c r="J1096" s="1027"/>
      <c r="K1096" s="993"/>
      <c r="L1096" s="108"/>
    </row>
    <row r="1097" spans="1:252" s="60" customFormat="1" ht="18.75" customHeight="1">
      <c r="A1097" s="988" t="s">
        <v>220</v>
      </c>
      <c r="B1097" s="989"/>
      <c r="C1097" s="989"/>
      <c r="D1097" s="989"/>
      <c r="E1097" s="989"/>
      <c r="F1097" s="989"/>
      <c r="G1097" s="989"/>
      <c r="H1097" s="989"/>
      <c r="I1097" s="989"/>
      <c r="J1097" s="1005"/>
      <c r="K1097" s="970"/>
      <c r="L1097" s="207"/>
      <c r="M1097" s="989"/>
      <c r="N1097" s="989"/>
      <c r="O1097" s="989"/>
      <c r="P1097" s="989"/>
      <c r="Q1097" s="989"/>
      <c r="R1097" s="989"/>
      <c r="S1097" s="989"/>
      <c r="T1097" s="989"/>
      <c r="U1097" s="989"/>
      <c r="V1097" s="989"/>
      <c r="W1097" s="989"/>
      <c r="X1097" s="989"/>
      <c r="Y1097" s="989"/>
      <c r="Z1097" s="989"/>
      <c r="AA1097" s="989"/>
      <c r="AB1097" s="989"/>
      <c r="AC1097" s="989"/>
      <c r="AD1097" s="989"/>
      <c r="AE1097" s="989"/>
      <c r="AF1097" s="989"/>
      <c r="AG1097" s="989"/>
      <c r="AH1097" s="989"/>
      <c r="AI1097" s="989"/>
      <c r="AJ1097" s="989"/>
      <c r="AK1097" s="989"/>
      <c r="AL1097" s="989"/>
      <c r="AM1097" s="989"/>
      <c r="AN1097" s="989"/>
      <c r="AO1097" s="989"/>
      <c r="AP1097" s="989"/>
      <c r="AQ1097" s="989"/>
      <c r="AR1097" s="989"/>
      <c r="AS1097" s="989"/>
      <c r="AT1097" s="989"/>
      <c r="AU1097" s="989"/>
      <c r="AV1097" s="989"/>
      <c r="AW1097" s="989"/>
      <c r="AX1097" s="989"/>
      <c r="AY1097" s="989"/>
      <c r="AZ1097" s="989"/>
      <c r="BA1097" s="989"/>
      <c r="BB1097" s="989"/>
      <c r="BC1097" s="989"/>
      <c r="BD1097" s="989"/>
      <c r="BE1097" s="989"/>
      <c r="BF1097" s="989"/>
      <c r="BG1097" s="989"/>
      <c r="BH1097" s="989"/>
      <c r="BI1097" s="989"/>
      <c r="BJ1097" s="989"/>
      <c r="BK1097" s="989"/>
      <c r="BL1097" s="989"/>
      <c r="BM1097" s="989"/>
      <c r="BN1097" s="989"/>
      <c r="BO1097" s="989"/>
      <c r="BP1097" s="989"/>
      <c r="BQ1097" s="989"/>
      <c r="BR1097" s="989"/>
      <c r="BS1097" s="989"/>
      <c r="BT1097" s="989"/>
      <c r="BU1097" s="989"/>
      <c r="BV1097" s="989"/>
      <c r="BW1097" s="989"/>
      <c r="BX1097" s="989"/>
      <c r="BY1097" s="989"/>
      <c r="BZ1097" s="989"/>
      <c r="CA1097" s="989"/>
      <c r="CB1097" s="989"/>
      <c r="CC1097" s="989"/>
      <c r="CD1097" s="989"/>
      <c r="CE1097" s="989"/>
      <c r="CF1097" s="989"/>
      <c r="CG1097" s="989"/>
      <c r="CH1097" s="989"/>
      <c r="CI1097" s="989"/>
      <c r="CJ1097" s="989"/>
      <c r="CK1097" s="989"/>
      <c r="CL1097" s="989"/>
      <c r="CM1097" s="989"/>
      <c r="CN1097" s="989"/>
      <c r="CO1097" s="989"/>
      <c r="CP1097" s="989"/>
      <c r="CQ1097" s="989"/>
      <c r="CR1097" s="989"/>
      <c r="CS1097" s="989"/>
      <c r="CT1097" s="989"/>
      <c r="CU1097" s="989"/>
      <c r="CV1097" s="989"/>
      <c r="CW1097" s="989"/>
      <c r="CX1097" s="989"/>
      <c r="CY1097" s="989"/>
      <c r="CZ1097" s="989"/>
      <c r="DA1097" s="989"/>
      <c r="DB1097" s="989"/>
      <c r="DC1097" s="989"/>
      <c r="DD1097" s="989"/>
      <c r="DE1097" s="989"/>
      <c r="DF1097" s="989"/>
      <c r="DG1097" s="989"/>
      <c r="DH1097" s="989"/>
      <c r="DI1097" s="989"/>
      <c r="DJ1097" s="989"/>
      <c r="DK1097" s="989"/>
      <c r="DL1097" s="989"/>
      <c r="DM1097" s="989"/>
      <c r="DN1097" s="989"/>
      <c r="DO1097" s="989"/>
      <c r="DP1097" s="989"/>
      <c r="DQ1097" s="989"/>
      <c r="DR1097" s="989"/>
      <c r="DS1097" s="989"/>
      <c r="DT1097" s="989"/>
      <c r="DU1097" s="989"/>
      <c r="DV1097" s="989"/>
      <c r="DW1097" s="989"/>
      <c r="DX1097" s="989"/>
      <c r="DY1097" s="989"/>
      <c r="DZ1097" s="989"/>
      <c r="EA1097" s="989"/>
      <c r="EB1097" s="989"/>
      <c r="EC1097" s="989"/>
      <c r="ED1097" s="989"/>
      <c r="EE1097" s="989"/>
      <c r="EF1097" s="989"/>
      <c r="EG1097" s="989"/>
      <c r="EH1097" s="989"/>
      <c r="EI1097" s="989"/>
      <c r="EJ1097" s="989"/>
      <c r="EK1097" s="989"/>
      <c r="EL1097" s="989"/>
      <c r="EM1097" s="989"/>
      <c r="EN1097" s="989"/>
      <c r="EO1097" s="989"/>
      <c r="EP1097" s="989"/>
      <c r="EQ1097" s="989"/>
      <c r="ER1097" s="989"/>
      <c r="ES1097" s="989"/>
      <c r="ET1097" s="989"/>
      <c r="EU1097" s="989"/>
      <c r="EV1097" s="989"/>
      <c r="EW1097" s="989"/>
      <c r="EX1097" s="989"/>
      <c r="EY1097" s="989"/>
      <c r="EZ1097" s="989"/>
      <c r="FA1097" s="989"/>
      <c r="FB1097" s="989"/>
      <c r="FC1097" s="989"/>
      <c r="FD1097" s="989"/>
      <c r="FE1097" s="989"/>
      <c r="FF1097" s="989"/>
      <c r="FG1097" s="989"/>
      <c r="FH1097" s="989"/>
      <c r="FI1097" s="989"/>
      <c r="FJ1097" s="989"/>
      <c r="FK1097" s="989"/>
      <c r="FL1097" s="989"/>
      <c r="FM1097" s="989"/>
      <c r="FN1097" s="989"/>
      <c r="FO1097" s="989"/>
      <c r="FP1097" s="989"/>
      <c r="FQ1097" s="989"/>
      <c r="FR1097" s="989"/>
      <c r="FS1097" s="989"/>
      <c r="FT1097" s="989"/>
      <c r="FU1097" s="989"/>
      <c r="FV1097" s="989"/>
      <c r="FW1097" s="989"/>
      <c r="FX1097" s="989"/>
      <c r="FY1097" s="989"/>
      <c r="FZ1097" s="989"/>
      <c r="GA1097" s="989"/>
      <c r="GB1097" s="989"/>
      <c r="GC1097" s="989"/>
      <c r="GD1097" s="989"/>
      <c r="GE1097" s="989"/>
      <c r="GF1097" s="989"/>
      <c r="GG1097" s="989"/>
      <c r="GH1097" s="989"/>
      <c r="GI1097" s="989"/>
      <c r="GJ1097" s="989"/>
      <c r="GK1097" s="989"/>
      <c r="GL1097" s="989"/>
      <c r="GM1097" s="989"/>
      <c r="GN1097" s="989"/>
      <c r="GO1097" s="989"/>
      <c r="GP1097" s="989"/>
      <c r="GQ1097" s="989"/>
      <c r="GR1097" s="989"/>
      <c r="GS1097" s="989"/>
      <c r="GT1097" s="989"/>
      <c r="GU1097" s="989"/>
      <c r="GV1097" s="989"/>
      <c r="GW1097" s="989"/>
      <c r="GX1097" s="989"/>
      <c r="GY1097" s="989"/>
      <c r="GZ1097" s="989"/>
      <c r="HA1097" s="989"/>
      <c r="HB1097" s="989"/>
      <c r="HC1097" s="989"/>
      <c r="HD1097" s="989"/>
      <c r="HE1097" s="989"/>
      <c r="HF1097" s="989"/>
      <c r="HG1097" s="989"/>
      <c r="HH1097" s="989"/>
      <c r="HI1097" s="989"/>
      <c r="HJ1097" s="989"/>
      <c r="HK1097" s="989"/>
      <c r="HL1097" s="989"/>
      <c r="HM1097" s="989"/>
      <c r="HN1097" s="989"/>
      <c r="HO1097" s="989"/>
      <c r="HP1097" s="989"/>
      <c r="HQ1097" s="989"/>
      <c r="HR1097" s="989"/>
      <c r="HS1097" s="989"/>
      <c r="HT1097" s="989"/>
      <c r="HU1097" s="989"/>
      <c r="HV1097" s="989"/>
      <c r="HW1097" s="989"/>
      <c r="HX1097" s="989"/>
      <c r="HY1097" s="989"/>
      <c r="HZ1097" s="989"/>
      <c r="IA1097" s="989"/>
      <c r="IB1097" s="989"/>
      <c r="IC1097" s="989"/>
      <c r="ID1097" s="989"/>
      <c r="IE1097" s="989"/>
      <c r="IF1097" s="989"/>
      <c r="IG1097" s="989"/>
      <c r="IH1097" s="989"/>
      <c r="II1097" s="989"/>
      <c r="IJ1097" s="989"/>
      <c r="IK1097" s="989"/>
      <c r="IL1097" s="989"/>
      <c r="IM1097" s="989"/>
      <c r="IN1097" s="989"/>
      <c r="IO1097" s="989"/>
      <c r="IP1097" s="989"/>
      <c r="IQ1097" s="989"/>
      <c r="IR1097" s="989"/>
    </row>
    <row r="1098" spans="1:252" s="108" customFormat="1" ht="9.75" customHeight="1">
      <c r="A1098" s="203"/>
      <c r="B1098" s="204"/>
      <c r="C1098" s="204"/>
      <c r="D1098" s="204"/>
      <c r="E1098" s="204"/>
      <c r="F1098" s="204"/>
      <c r="G1098" s="204"/>
      <c r="H1098" s="204"/>
      <c r="I1098" s="204"/>
      <c r="J1098" s="1028"/>
      <c r="K1098" s="994"/>
      <c r="L1098" s="285"/>
      <c r="M1098" s="285"/>
      <c r="N1098" s="285"/>
      <c r="O1098" s="285"/>
      <c r="P1098" s="285"/>
      <c r="Q1098" s="285"/>
      <c r="R1098" s="285"/>
      <c r="S1098" s="285"/>
      <c r="T1098" s="285"/>
      <c r="U1098" s="285"/>
      <c r="V1098" s="285"/>
      <c r="W1098" s="285"/>
      <c r="X1098" s="285"/>
      <c r="Y1098" s="285"/>
      <c r="Z1098" s="285"/>
      <c r="AA1098" s="285"/>
      <c r="AB1098" s="285"/>
      <c r="AC1098" s="285"/>
      <c r="AD1098" s="285"/>
      <c r="AE1098" s="285"/>
      <c r="AF1098" s="285"/>
      <c r="AG1098" s="285"/>
      <c r="AH1098" s="285"/>
      <c r="AI1098" s="285"/>
      <c r="AJ1098" s="285"/>
      <c r="AK1098" s="285"/>
      <c r="AL1098" s="285"/>
      <c r="AM1098" s="285"/>
      <c r="AN1098" s="285"/>
      <c r="AO1098" s="285"/>
      <c r="AP1098" s="285"/>
      <c r="AQ1098" s="285"/>
      <c r="AR1098" s="285"/>
      <c r="AS1098" s="285"/>
      <c r="AT1098" s="285"/>
      <c r="AU1098" s="285"/>
      <c r="AV1098" s="285"/>
      <c r="AW1098" s="285"/>
      <c r="AX1098" s="285"/>
      <c r="AY1098" s="285"/>
      <c r="AZ1098" s="285"/>
      <c r="BA1098" s="285"/>
      <c r="BB1098" s="285"/>
      <c r="BC1098" s="285"/>
      <c r="BD1098" s="285"/>
      <c r="BE1098" s="285"/>
      <c r="BF1098" s="285"/>
      <c r="BG1098" s="285"/>
      <c r="BH1098" s="285"/>
      <c r="BI1098" s="285"/>
      <c r="BJ1098" s="285"/>
      <c r="BK1098" s="285"/>
      <c r="BL1098" s="285"/>
      <c r="BM1098" s="285"/>
      <c r="BN1098" s="285"/>
      <c r="BO1098" s="285"/>
      <c r="BP1098" s="285"/>
      <c r="BQ1098" s="285"/>
      <c r="BR1098" s="285"/>
      <c r="BS1098" s="285"/>
      <c r="BT1098" s="285"/>
      <c r="BU1098" s="285"/>
      <c r="BV1098" s="285"/>
      <c r="BW1098" s="285"/>
      <c r="BX1098" s="285"/>
      <c r="BY1098" s="285"/>
      <c r="BZ1098" s="285"/>
      <c r="CA1098" s="285"/>
      <c r="CB1098" s="285"/>
      <c r="CC1098" s="285"/>
      <c r="CD1098" s="285"/>
      <c r="CE1098" s="285"/>
      <c r="CF1098" s="285"/>
      <c r="CG1098" s="285"/>
      <c r="CH1098" s="285"/>
      <c r="CI1098" s="285"/>
      <c r="CJ1098" s="285"/>
      <c r="CK1098" s="285"/>
      <c r="CL1098" s="285"/>
      <c r="CM1098" s="285"/>
      <c r="CN1098" s="285"/>
      <c r="CO1098" s="285"/>
      <c r="CP1098" s="285"/>
      <c r="CQ1098" s="285"/>
      <c r="CR1098" s="285"/>
      <c r="CS1098" s="285"/>
      <c r="CT1098" s="285"/>
      <c r="CU1098" s="285"/>
      <c r="CV1098" s="285"/>
      <c r="CW1098" s="285"/>
      <c r="CX1098" s="285"/>
      <c r="CY1098" s="285"/>
      <c r="CZ1098" s="285"/>
      <c r="DA1098" s="285"/>
      <c r="DB1098" s="285"/>
      <c r="DC1098" s="285"/>
      <c r="DD1098" s="285"/>
      <c r="DE1098" s="285"/>
      <c r="DF1098" s="285"/>
      <c r="DG1098" s="285"/>
      <c r="DH1098" s="285"/>
      <c r="DI1098" s="285"/>
      <c r="DJ1098" s="285"/>
      <c r="DK1098" s="285"/>
      <c r="DL1098" s="285"/>
      <c r="DM1098" s="285"/>
      <c r="DN1098" s="285"/>
      <c r="DO1098" s="285"/>
      <c r="DP1098" s="285"/>
      <c r="DQ1098" s="285"/>
      <c r="DR1098" s="285"/>
      <c r="DS1098" s="285"/>
      <c r="DT1098" s="285"/>
      <c r="DU1098" s="285"/>
      <c r="DV1098" s="285"/>
      <c r="DW1098" s="285"/>
      <c r="DX1098" s="285"/>
      <c r="DY1098" s="285"/>
      <c r="DZ1098" s="285"/>
      <c r="EA1098" s="285"/>
      <c r="EB1098" s="285"/>
      <c r="EC1098" s="285"/>
      <c r="ED1098" s="285"/>
      <c r="EE1098" s="285"/>
      <c r="EF1098" s="285"/>
      <c r="EG1098" s="285"/>
      <c r="EH1098" s="285"/>
      <c r="EI1098" s="285"/>
      <c r="EJ1098" s="285"/>
      <c r="EK1098" s="285"/>
      <c r="EL1098" s="285"/>
      <c r="EM1098" s="285"/>
      <c r="EN1098" s="285"/>
      <c r="EO1098" s="285"/>
      <c r="EP1098" s="285"/>
      <c r="EQ1098" s="285"/>
      <c r="ER1098" s="285"/>
      <c r="ES1098" s="285"/>
      <c r="ET1098" s="285"/>
      <c r="EU1098" s="285"/>
      <c r="EV1098" s="285"/>
      <c r="EW1098" s="285"/>
      <c r="EX1098" s="285"/>
      <c r="EY1098" s="285"/>
      <c r="EZ1098" s="285"/>
      <c r="FA1098" s="285"/>
      <c r="FB1098" s="285"/>
      <c r="FC1098" s="285"/>
      <c r="FD1098" s="285"/>
      <c r="FE1098" s="285"/>
      <c r="FF1098" s="285"/>
      <c r="FG1098" s="285"/>
      <c r="FH1098" s="285"/>
      <c r="FI1098" s="285"/>
      <c r="FJ1098" s="285"/>
      <c r="FK1098" s="285"/>
      <c r="FL1098" s="285"/>
      <c r="FM1098" s="285"/>
      <c r="FN1098" s="285"/>
      <c r="FO1098" s="285"/>
      <c r="FP1098" s="285"/>
      <c r="FQ1098" s="285"/>
      <c r="FR1098" s="285"/>
      <c r="FS1098" s="285"/>
      <c r="FT1098" s="285"/>
      <c r="FU1098" s="285"/>
      <c r="FV1098" s="285"/>
      <c r="FW1098" s="285"/>
      <c r="FX1098" s="285"/>
      <c r="FY1098" s="285"/>
      <c r="FZ1098" s="285"/>
      <c r="GA1098" s="285"/>
      <c r="GB1098" s="285"/>
      <c r="GC1098" s="285"/>
      <c r="GD1098" s="285"/>
      <c r="GE1098" s="285"/>
      <c r="GF1098" s="285"/>
      <c r="GG1098" s="285"/>
      <c r="GH1098" s="285"/>
      <c r="GI1098" s="285"/>
      <c r="GJ1098" s="285"/>
      <c r="GK1098" s="285"/>
      <c r="GL1098" s="285"/>
      <c r="GM1098" s="285"/>
      <c r="GN1098" s="285"/>
      <c r="GO1098" s="285"/>
      <c r="GP1098" s="285"/>
      <c r="GQ1098" s="285"/>
      <c r="GR1098" s="285"/>
      <c r="GS1098" s="285"/>
      <c r="GT1098" s="285"/>
      <c r="GU1098" s="285"/>
      <c r="GV1098" s="285"/>
      <c r="GW1098" s="285"/>
      <c r="GX1098" s="285"/>
      <c r="GY1098" s="285"/>
      <c r="GZ1098" s="285"/>
      <c r="HA1098" s="285"/>
      <c r="HB1098" s="285"/>
      <c r="HC1098" s="285"/>
      <c r="HD1098" s="285"/>
      <c r="HE1098" s="285"/>
      <c r="HF1098" s="285"/>
      <c r="HG1098" s="285"/>
      <c r="HH1098" s="285"/>
      <c r="HI1098" s="285"/>
      <c r="HJ1098" s="285"/>
      <c r="HK1098" s="285"/>
      <c r="HL1098" s="285"/>
      <c r="HM1098" s="285"/>
      <c r="HN1098" s="285"/>
      <c r="HO1098" s="285"/>
      <c r="HP1098" s="285"/>
      <c r="HQ1098" s="285"/>
      <c r="HR1098" s="285"/>
      <c r="HS1098" s="285"/>
      <c r="HT1098" s="285"/>
      <c r="HU1098" s="285"/>
      <c r="HV1098" s="285"/>
      <c r="HW1098" s="285"/>
      <c r="HX1098" s="285"/>
      <c r="HY1098" s="285"/>
      <c r="HZ1098" s="285"/>
      <c r="IA1098" s="285"/>
      <c r="IB1098" s="285"/>
      <c r="IC1098" s="285"/>
      <c r="ID1098" s="285"/>
      <c r="IE1098" s="285"/>
      <c r="IF1098" s="285"/>
      <c r="IG1098" s="285"/>
      <c r="IH1098" s="285"/>
      <c r="II1098" s="285"/>
      <c r="IJ1098" s="285"/>
      <c r="IK1098" s="285"/>
      <c r="IL1098" s="285"/>
      <c r="IM1098" s="285"/>
      <c r="IN1098" s="285"/>
      <c r="IO1098" s="285"/>
      <c r="IP1098" s="285"/>
      <c r="IQ1098" s="285"/>
      <c r="IR1098" s="285"/>
    </row>
    <row r="1099" spans="1:15" s="108" customFormat="1" ht="34.5" customHeight="1">
      <c r="A1099" s="354">
        <v>1</v>
      </c>
      <c r="B1099" s="354" t="s">
        <v>500</v>
      </c>
      <c r="C1099" s="292">
        <v>1</v>
      </c>
      <c r="D1099" s="292" t="s">
        <v>292</v>
      </c>
      <c r="E1099" s="292" t="s">
        <v>292</v>
      </c>
      <c r="F1099" s="292">
        <v>1</v>
      </c>
      <c r="G1099" s="292" t="s">
        <v>292</v>
      </c>
      <c r="H1099" s="292">
        <v>1.2</v>
      </c>
      <c r="I1099" s="292" t="s">
        <v>292</v>
      </c>
      <c r="J1099" s="292">
        <v>1.2</v>
      </c>
      <c r="K1099" s="292">
        <v>1</v>
      </c>
      <c r="L1099" s="354"/>
      <c r="M1099" s="374" t="s">
        <v>501</v>
      </c>
      <c r="N1099" s="354"/>
      <c r="O1099" s="354"/>
    </row>
    <row r="1100" spans="1:15" s="108" customFormat="1" ht="16.5" customHeight="1">
      <c r="A1100" s="358"/>
      <c r="B1100" s="680" t="s">
        <v>102</v>
      </c>
      <c r="C1100" s="318">
        <f aca="true" t="shared" si="59" ref="C1100:J1100">SUM(C1099:C1099)</f>
        <v>1</v>
      </c>
      <c r="D1100" s="318" t="s">
        <v>292</v>
      </c>
      <c r="E1100" s="318" t="s">
        <v>292</v>
      </c>
      <c r="F1100" s="318">
        <f t="shared" si="59"/>
        <v>1</v>
      </c>
      <c r="G1100" s="318" t="s">
        <v>292</v>
      </c>
      <c r="H1100" s="318">
        <f t="shared" si="59"/>
        <v>1.2</v>
      </c>
      <c r="I1100" s="318" t="s">
        <v>292</v>
      </c>
      <c r="J1100" s="318">
        <f t="shared" si="59"/>
        <v>1.2</v>
      </c>
      <c r="K1100" s="318">
        <f>SUM(K1099:K1099)</f>
        <v>1</v>
      </c>
      <c r="L1100" s="358"/>
      <c r="M1100" s="358"/>
      <c r="N1100" s="358"/>
      <c r="O1100" s="358"/>
    </row>
    <row r="1101" spans="1:11" s="108" customFormat="1" ht="9.75" customHeight="1">
      <c r="A1101" s="134"/>
      <c r="B1101" s="60"/>
      <c r="C1101" s="60"/>
      <c r="D1101" s="60"/>
      <c r="E1101" s="60"/>
      <c r="F1101" s="60"/>
      <c r="G1101" s="60"/>
      <c r="H1101" s="60"/>
      <c r="I1101" s="60"/>
      <c r="J1101" s="60"/>
      <c r="K1101" s="287"/>
    </row>
    <row r="1102" spans="1:11" s="108" customFormat="1" ht="16.5" customHeight="1">
      <c r="A1102" s="988" t="s">
        <v>252</v>
      </c>
      <c r="B1102" s="989"/>
      <c r="C1102" s="989"/>
      <c r="D1102" s="989"/>
      <c r="E1102" s="989"/>
      <c r="F1102" s="989"/>
      <c r="G1102" s="989"/>
      <c r="H1102" s="989"/>
      <c r="I1102" s="989"/>
      <c r="J1102" s="60"/>
      <c r="K1102" s="287"/>
    </row>
    <row r="1103" spans="1:11" s="108" customFormat="1" ht="9.75" customHeight="1">
      <c r="A1103" s="134"/>
      <c r="B1103" s="60"/>
      <c r="C1103" s="60"/>
      <c r="D1103" s="60"/>
      <c r="E1103" s="60"/>
      <c r="F1103" s="60"/>
      <c r="G1103" s="60"/>
      <c r="H1103" s="60"/>
      <c r="I1103" s="60"/>
      <c r="J1103" s="60"/>
      <c r="K1103" s="287"/>
    </row>
    <row r="1104" spans="1:15" s="108" customFormat="1" ht="30">
      <c r="A1104" s="239">
        <v>1</v>
      </c>
      <c r="B1104" s="332" t="s">
        <v>1079</v>
      </c>
      <c r="C1104" s="381">
        <v>1</v>
      </c>
      <c r="D1104" s="381">
        <v>1</v>
      </c>
      <c r="E1104" s="381" t="s">
        <v>292</v>
      </c>
      <c r="F1104" s="239" t="s">
        <v>292</v>
      </c>
      <c r="G1104" s="381" t="s">
        <v>292</v>
      </c>
      <c r="H1104" s="388" t="s">
        <v>292</v>
      </c>
      <c r="I1104" s="363">
        <v>0.06</v>
      </c>
      <c r="J1104" s="448">
        <v>0.06</v>
      </c>
      <c r="K1104" s="239">
        <v>1</v>
      </c>
      <c r="L1104" s="290" t="s">
        <v>1104</v>
      </c>
      <c r="M1104" s="332" t="s">
        <v>1106</v>
      </c>
      <c r="N1104" s="255"/>
      <c r="O1104" s="255"/>
    </row>
    <row r="1105" spans="1:15" s="108" customFormat="1" ht="30">
      <c r="A1105" s="534">
        <v>2</v>
      </c>
      <c r="B1105" s="332" t="s">
        <v>1105</v>
      </c>
      <c r="C1105" s="381">
        <v>1</v>
      </c>
      <c r="D1105" s="381">
        <v>1</v>
      </c>
      <c r="E1105" s="381" t="s">
        <v>292</v>
      </c>
      <c r="F1105" s="239" t="s">
        <v>292</v>
      </c>
      <c r="G1105" s="381" t="s">
        <v>292</v>
      </c>
      <c r="H1105" s="388" t="s">
        <v>292</v>
      </c>
      <c r="I1105" s="363">
        <v>2.5</v>
      </c>
      <c r="J1105" s="363">
        <v>2.5</v>
      </c>
      <c r="K1105" s="239">
        <v>1</v>
      </c>
      <c r="L1105" s="290" t="s">
        <v>1104</v>
      </c>
      <c r="M1105" s="408"/>
      <c r="N1105" s="788"/>
      <c r="O1105" s="788"/>
    </row>
    <row r="1106" spans="1:12" s="108" customFormat="1" ht="19.5" customHeight="1">
      <c r="A1106" s="985" t="s">
        <v>139</v>
      </c>
      <c r="B1106" s="985"/>
      <c r="C1106" s="114">
        <v>2</v>
      </c>
      <c r="D1106" s="114">
        <v>2</v>
      </c>
      <c r="E1106" s="114" t="s">
        <v>292</v>
      </c>
      <c r="F1106" s="117" t="s">
        <v>292</v>
      </c>
      <c r="G1106" s="114" t="s">
        <v>292</v>
      </c>
      <c r="H1106" s="116" t="s">
        <v>292</v>
      </c>
      <c r="I1106" s="412">
        <v>2.56</v>
      </c>
      <c r="J1106" s="412">
        <v>2.56</v>
      </c>
      <c r="K1106" s="117">
        <v>2</v>
      </c>
      <c r="L1106" s="60"/>
    </row>
    <row r="1107" spans="1:11" s="108" customFormat="1" ht="7.5" customHeight="1">
      <c r="A1107" s="130"/>
      <c r="B1107" s="282"/>
      <c r="C1107" s="282"/>
      <c r="D1107" s="282"/>
      <c r="E1107" s="282"/>
      <c r="F1107" s="282"/>
      <c r="G1107" s="282"/>
      <c r="H1107" s="282"/>
      <c r="I1107" s="282"/>
      <c r="J1107" s="282"/>
      <c r="K1107" s="287"/>
    </row>
    <row r="1108" spans="1:11" s="108" customFormat="1" ht="22.5" customHeight="1">
      <c r="A1108" s="134"/>
      <c r="B1108" s="974" t="s">
        <v>284</v>
      </c>
      <c r="C1108" s="974"/>
      <c r="D1108" s="975"/>
      <c r="E1108" s="975"/>
      <c r="F1108" s="975"/>
      <c r="G1108" s="975"/>
      <c r="H1108" s="975"/>
      <c r="I1108" s="975"/>
      <c r="J1108" s="975"/>
      <c r="K1108" s="287"/>
    </row>
    <row r="1109" spans="1:11" s="108" customFormat="1" ht="8.25" customHeight="1">
      <c r="A1109" s="135"/>
      <c r="B1109" s="61"/>
      <c r="C1109" s="61"/>
      <c r="D1109" s="61"/>
      <c r="E1109" s="61"/>
      <c r="F1109" s="61"/>
      <c r="G1109" s="61"/>
      <c r="H1109" s="61"/>
      <c r="I1109" s="61"/>
      <c r="J1109" s="61"/>
      <c r="K1109" s="288"/>
    </row>
    <row r="1110" spans="1:11" s="108" customFormat="1" ht="8.25" customHeight="1">
      <c r="A1110" s="134"/>
      <c r="B1110" s="60"/>
      <c r="C1110" s="60"/>
      <c r="D1110" s="60"/>
      <c r="E1110" s="60"/>
      <c r="F1110" s="60"/>
      <c r="G1110" s="60"/>
      <c r="H1110" s="60"/>
      <c r="I1110" s="60"/>
      <c r="J1110" s="60"/>
      <c r="K1110" s="287"/>
    </row>
    <row r="1111" spans="1:11" s="108" customFormat="1" ht="18" customHeight="1">
      <c r="A1111" s="988" t="s">
        <v>188</v>
      </c>
      <c r="B1111" s="989"/>
      <c r="C1111" s="989"/>
      <c r="D1111" s="989"/>
      <c r="E1111" s="989"/>
      <c r="F1111" s="989"/>
      <c r="G1111" s="989"/>
      <c r="H1111" s="989"/>
      <c r="I1111" s="989"/>
      <c r="J1111" s="60"/>
      <c r="K1111" s="287"/>
    </row>
    <row r="1112" spans="1:11" s="108" customFormat="1" ht="6" customHeight="1">
      <c r="A1112" s="284"/>
      <c r="B1112" s="285"/>
      <c r="C1112" s="285"/>
      <c r="D1112" s="285"/>
      <c r="E1112" s="285"/>
      <c r="F1112" s="285"/>
      <c r="G1112" s="285"/>
      <c r="H1112" s="285"/>
      <c r="I1112" s="285"/>
      <c r="J1112" s="60"/>
      <c r="K1112" s="287"/>
    </row>
    <row r="1113" spans="1:15" s="108" customFormat="1" ht="33" customHeight="1">
      <c r="A1113" s="107">
        <v>1</v>
      </c>
      <c r="B1113" s="107" t="s">
        <v>1004</v>
      </c>
      <c r="C1113" s="332">
        <v>1</v>
      </c>
      <c r="D1113" s="381">
        <v>1</v>
      </c>
      <c r="E1113" s="381" t="s">
        <v>292</v>
      </c>
      <c r="F1113" s="381" t="s">
        <v>292</v>
      </c>
      <c r="G1113" s="381" t="s">
        <v>292</v>
      </c>
      <c r="H1113" s="381" t="s">
        <v>292</v>
      </c>
      <c r="I1113" s="239">
        <v>0.063</v>
      </c>
      <c r="J1113" s="239">
        <v>0.063</v>
      </c>
      <c r="K1113" s="239">
        <v>2</v>
      </c>
      <c r="L1113" s="290" t="s">
        <v>1006</v>
      </c>
      <c r="M1113" s="290" t="s">
        <v>1005</v>
      </c>
      <c r="N1113" s="332"/>
      <c r="O1113" s="332"/>
    </row>
    <row r="1114" spans="1:12" s="108" customFormat="1" ht="21.75" customHeight="1">
      <c r="A1114" s="977" t="s">
        <v>139</v>
      </c>
      <c r="B1114" s="977"/>
      <c r="C1114" s="114">
        <v>1</v>
      </c>
      <c r="D1114" s="113">
        <f aca="true" t="shared" si="60" ref="D1114:K1114">SUM(D1113:D1113)</f>
        <v>1</v>
      </c>
      <c r="E1114" s="114" t="s">
        <v>292</v>
      </c>
      <c r="F1114" s="114" t="s">
        <v>292</v>
      </c>
      <c r="G1114" s="114" t="s">
        <v>292</v>
      </c>
      <c r="H1114" s="114" t="s">
        <v>292</v>
      </c>
      <c r="I1114" s="115">
        <f t="shared" si="60"/>
        <v>0.063</v>
      </c>
      <c r="J1114" s="120">
        <f t="shared" si="60"/>
        <v>0.063</v>
      </c>
      <c r="K1114" s="117">
        <f t="shared" si="60"/>
        <v>2</v>
      </c>
      <c r="L1114" s="118"/>
    </row>
    <row r="1115" spans="1:12" s="108" customFormat="1" ht="8.25" customHeight="1">
      <c r="A1115" s="134"/>
      <c r="B1115" s="60"/>
      <c r="C1115" s="60"/>
      <c r="D1115" s="60"/>
      <c r="E1115" s="60"/>
      <c r="F1115" s="60"/>
      <c r="G1115" s="60"/>
      <c r="H1115" s="60"/>
      <c r="I1115" s="60"/>
      <c r="J1115" s="60"/>
      <c r="K1115" s="287"/>
      <c r="L1115" s="148"/>
    </row>
    <row r="1116" spans="1:12" s="108" customFormat="1" ht="18.75" customHeight="1">
      <c r="A1116" s="134"/>
      <c r="B1116" s="976" t="s">
        <v>285</v>
      </c>
      <c r="C1116" s="976"/>
      <c r="D1116" s="975"/>
      <c r="E1116" s="975"/>
      <c r="F1116" s="975"/>
      <c r="G1116" s="975"/>
      <c r="H1116" s="975"/>
      <c r="I1116" s="975"/>
      <c r="J1116" s="975"/>
      <c r="K1116" s="287"/>
      <c r="L1116" s="148"/>
    </row>
    <row r="1117" spans="1:12" s="108" customFormat="1" ht="7.5" customHeight="1">
      <c r="A1117" s="134"/>
      <c r="B1117" s="60"/>
      <c r="C1117" s="60"/>
      <c r="D1117" s="60"/>
      <c r="E1117" s="60"/>
      <c r="F1117" s="60"/>
      <c r="G1117" s="60"/>
      <c r="H1117" s="60"/>
      <c r="I1117" s="60"/>
      <c r="J1117" s="60"/>
      <c r="K1117" s="287"/>
      <c r="L1117" s="148"/>
    </row>
    <row r="1118" spans="1:15" s="108" customFormat="1" ht="30">
      <c r="A1118" s="239">
        <v>1</v>
      </c>
      <c r="B1118" s="332" t="s">
        <v>1074</v>
      </c>
      <c r="C1118" s="381">
        <v>1</v>
      </c>
      <c r="D1118" s="381" t="s">
        <v>292</v>
      </c>
      <c r="E1118" s="381">
        <v>2</v>
      </c>
      <c r="F1118" s="381" t="s">
        <v>292</v>
      </c>
      <c r="G1118" s="464">
        <v>1</v>
      </c>
      <c r="H1118" s="381" t="s">
        <v>292</v>
      </c>
      <c r="I1118" s="381" t="s">
        <v>292</v>
      </c>
      <c r="J1118" s="464">
        <v>1</v>
      </c>
      <c r="K1118" s="381">
        <v>2</v>
      </c>
      <c r="L1118" s="789" t="s">
        <v>1066</v>
      </c>
      <c r="M1118" s="790"/>
      <c r="N1118" s="257"/>
      <c r="O1118" s="257"/>
    </row>
    <row r="1119" spans="1:15" s="108" customFormat="1" ht="18.75" customHeight="1">
      <c r="A1119" s="534">
        <v>2</v>
      </c>
      <c r="B1119" s="414" t="s">
        <v>116</v>
      </c>
      <c r="C1119" s="381" t="s">
        <v>292</v>
      </c>
      <c r="D1119" s="332">
        <v>1</v>
      </c>
      <c r="E1119" s="381" t="s">
        <v>292</v>
      </c>
      <c r="F1119" s="381" t="s">
        <v>292</v>
      </c>
      <c r="G1119" s="381" t="s">
        <v>292</v>
      </c>
      <c r="H1119" s="383" t="s">
        <v>292</v>
      </c>
      <c r="I1119" s="383">
        <v>0.01</v>
      </c>
      <c r="J1119" s="383">
        <f>SUM(G1119:I1119)</f>
        <v>0.01</v>
      </c>
      <c r="K1119" s="416">
        <v>1</v>
      </c>
      <c r="L1119" s="332"/>
      <c r="M1119" s="761" t="s">
        <v>367</v>
      </c>
      <c r="N1119" s="299"/>
      <c r="O1119" s="299"/>
    </row>
    <row r="1120" spans="1:12" s="108" customFormat="1" ht="19.5" customHeight="1">
      <c r="A1120" s="977" t="s">
        <v>125</v>
      </c>
      <c r="B1120" s="977"/>
      <c r="C1120" s="114">
        <v>1</v>
      </c>
      <c r="D1120" s="113">
        <f>SUM(D1119)</f>
        <v>1</v>
      </c>
      <c r="E1120" s="114">
        <v>2</v>
      </c>
      <c r="F1120" s="114" t="s">
        <v>292</v>
      </c>
      <c r="G1120" s="598">
        <v>1</v>
      </c>
      <c r="H1120" s="584" t="s">
        <v>292</v>
      </c>
      <c r="I1120" s="584">
        <f>SUM(I1119)</f>
        <v>0.01</v>
      </c>
      <c r="J1120" s="584">
        <f>SUM(G1120:I1120)</f>
        <v>1.01</v>
      </c>
      <c r="K1120" s="113">
        <v>3</v>
      </c>
      <c r="L1120" s="148"/>
    </row>
    <row r="1121" spans="1:12" s="108" customFormat="1" ht="8.25" customHeight="1">
      <c r="A1121" s="168"/>
      <c r="B1121" s="169"/>
      <c r="C1121" s="169"/>
      <c r="D1121" s="170"/>
      <c r="E1121" s="170"/>
      <c r="F1121" s="170"/>
      <c r="G1121" s="187"/>
      <c r="H1121" s="187"/>
      <c r="I1121" s="187"/>
      <c r="J1121" s="91"/>
      <c r="K1121" s="287"/>
      <c r="L1121" s="148"/>
    </row>
    <row r="1122" spans="1:12" s="108" customFormat="1" ht="16.5" customHeight="1">
      <c r="A1122" s="988" t="s">
        <v>252</v>
      </c>
      <c r="B1122" s="975"/>
      <c r="C1122" s="975"/>
      <c r="D1122" s="975"/>
      <c r="E1122" s="975"/>
      <c r="F1122" s="975"/>
      <c r="G1122" s="975"/>
      <c r="H1122" s="975"/>
      <c r="I1122" s="975"/>
      <c r="J1122" s="975"/>
      <c r="K1122" s="287"/>
      <c r="L1122" s="148"/>
    </row>
    <row r="1123" spans="1:12" s="108" customFormat="1" ht="12" customHeight="1">
      <c r="A1123" s="160"/>
      <c r="B1123" s="161"/>
      <c r="C1123" s="161"/>
      <c r="D1123" s="162"/>
      <c r="E1123" s="162"/>
      <c r="F1123" s="162"/>
      <c r="G1123" s="163"/>
      <c r="H1123" s="163"/>
      <c r="I1123" s="163"/>
      <c r="J1123" s="70"/>
      <c r="K1123" s="287"/>
      <c r="L1123" s="148"/>
    </row>
    <row r="1124" spans="1:15" s="108" customFormat="1" ht="30.75" customHeight="1">
      <c r="A1124" s="107">
        <v>1</v>
      </c>
      <c r="B1124" s="332" t="s">
        <v>1100</v>
      </c>
      <c r="C1124" s="381" t="s">
        <v>292</v>
      </c>
      <c r="D1124" s="381">
        <v>2</v>
      </c>
      <c r="E1124" s="381" t="s">
        <v>292</v>
      </c>
      <c r="F1124" s="239" t="s">
        <v>292</v>
      </c>
      <c r="G1124" s="381" t="s">
        <v>292</v>
      </c>
      <c r="H1124" s="388" t="s">
        <v>292</v>
      </c>
      <c r="I1124" s="363">
        <v>0.03</v>
      </c>
      <c r="J1124" s="448">
        <v>0.03</v>
      </c>
      <c r="K1124" s="239">
        <v>2</v>
      </c>
      <c r="L1124" s="290" t="s">
        <v>1110</v>
      </c>
      <c r="M1124" s="332"/>
      <c r="N1124" s="255"/>
      <c r="O1124" s="255"/>
    </row>
    <row r="1125" spans="1:15" s="108" customFormat="1" ht="30" customHeight="1">
      <c r="A1125" s="107">
        <v>2</v>
      </c>
      <c r="B1125" s="332" t="s">
        <v>1108</v>
      </c>
      <c r="C1125" s="381" t="s">
        <v>292</v>
      </c>
      <c r="D1125" s="381">
        <v>2</v>
      </c>
      <c r="E1125" s="381" t="s">
        <v>292</v>
      </c>
      <c r="F1125" s="239" t="s">
        <v>292</v>
      </c>
      <c r="G1125" s="381" t="s">
        <v>292</v>
      </c>
      <c r="H1125" s="388" t="s">
        <v>292</v>
      </c>
      <c r="I1125" s="363">
        <v>0.6</v>
      </c>
      <c r="J1125" s="448">
        <v>0.6</v>
      </c>
      <c r="K1125" s="239">
        <v>2</v>
      </c>
      <c r="L1125" s="290" t="s">
        <v>1110</v>
      </c>
      <c r="M1125" s="332"/>
      <c r="N1125" s="255"/>
      <c r="O1125" s="255"/>
    </row>
    <row r="1126" spans="1:15" s="108" customFormat="1" ht="18.75" customHeight="1">
      <c r="A1126" s="107">
        <v>3</v>
      </c>
      <c r="B1126" s="414" t="s">
        <v>1107</v>
      </c>
      <c r="C1126" s="381" t="s">
        <v>292</v>
      </c>
      <c r="D1126" s="381" t="s">
        <v>292</v>
      </c>
      <c r="E1126" s="381" t="s">
        <v>292</v>
      </c>
      <c r="F1126" s="381" t="s">
        <v>292</v>
      </c>
      <c r="G1126" s="381" t="s">
        <v>292</v>
      </c>
      <c r="H1126" s="381" t="s">
        <v>292</v>
      </c>
      <c r="I1126" s="448">
        <v>0.2</v>
      </c>
      <c r="J1126" s="448">
        <v>0.2</v>
      </c>
      <c r="K1126" s="239">
        <v>1</v>
      </c>
      <c r="L1126" s="290" t="s">
        <v>1110</v>
      </c>
      <c r="M1126" s="408"/>
      <c r="N1126" s="788"/>
      <c r="O1126" s="788"/>
    </row>
    <row r="1127" spans="1:15" s="108" customFormat="1" ht="31.5" customHeight="1">
      <c r="A1127" s="107">
        <v>4</v>
      </c>
      <c r="B1127" s="332" t="s">
        <v>1109</v>
      </c>
      <c r="C1127" s="381">
        <v>1</v>
      </c>
      <c r="D1127" s="381">
        <v>1</v>
      </c>
      <c r="E1127" s="381" t="s">
        <v>292</v>
      </c>
      <c r="F1127" s="381" t="s">
        <v>292</v>
      </c>
      <c r="G1127" s="381" t="s">
        <v>292</v>
      </c>
      <c r="H1127" s="381" t="s">
        <v>292</v>
      </c>
      <c r="I1127" s="448">
        <v>0.1</v>
      </c>
      <c r="J1127" s="448">
        <v>0.1</v>
      </c>
      <c r="K1127" s="239">
        <v>1</v>
      </c>
      <c r="L1127" s="290" t="s">
        <v>1110</v>
      </c>
      <c r="M1127" s="408"/>
      <c r="N1127" s="788"/>
      <c r="O1127" s="788"/>
    </row>
    <row r="1128" spans="1:12" s="108" customFormat="1" ht="21.75" customHeight="1">
      <c r="A1128" s="977" t="s">
        <v>139</v>
      </c>
      <c r="B1128" s="977"/>
      <c r="C1128" s="113">
        <v>1</v>
      </c>
      <c r="D1128" s="113">
        <f aca="true" t="shared" si="61" ref="D1128:K1128">SUM(D1124:D1127)</f>
        <v>5</v>
      </c>
      <c r="E1128" s="271" t="s">
        <v>292</v>
      </c>
      <c r="F1128" s="271" t="s">
        <v>292</v>
      </c>
      <c r="G1128" s="271" t="s">
        <v>292</v>
      </c>
      <c r="H1128" s="271" t="s">
        <v>292</v>
      </c>
      <c r="I1128" s="115">
        <f t="shared" si="61"/>
        <v>0.93</v>
      </c>
      <c r="J1128" s="116">
        <f t="shared" si="61"/>
        <v>0.93</v>
      </c>
      <c r="K1128" s="117">
        <f t="shared" si="61"/>
        <v>6</v>
      </c>
      <c r="L1128" s="118"/>
    </row>
    <row r="1129" spans="1:11" s="108" customFormat="1" ht="9" customHeight="1">
      <c r="A1129" s="160"/>
      <c r="B1129" s="161"/>
      <c r="C1129" s="161"/>
      <c r="D1129" s="162"/>
      <c r="E1129" s="162"/>
      <c r="F1129" s="162"/>
      <c r="G1129" s="163"/>
      <c r="H1129" s="163"/>
      <c r="I1129" s="163"/>
      <c r="J1129" s="70"/>
      <c r="K1129" s="287"/>
    </row>
    <row r="1130" spans="1:11" s="108" customFormat="1" ht="10.5" customHeight="1">
      <c r="A1130" s="143"/>
      <c r="B1130" s="144"/>
      <c r="C1130" s="144"/>
      <c r="D1130" s="144"/>
      <c r="E1130" s="144"/>
      <c r="F1130" s="144"/>
      <c r="G1130" s="144"/>
      <c r="H1130" s="144"/>
      <c r="I1130" s="144"/>
      <c r="J1130" s="144"/>
      <c r="K1130" s="154"/>
    </row>
    <row r="1131" spans="1:11" s="108" customFormat="1" ht="59.25" customHeight="1">
      <c r="A1131" s="135"/>
      <c r="B1131" s="1033" t="s">
        <v>286</v>
      </c>
      <c r="C1131" s="1033"/>
      <c r="D1131" s="1034"/>
      <c r="E1131" s="1034"/>
      <c r="F1131" s="1034"/>
      <c r="G1131" s="1034"/>
      <c r="H1131" s="1034"/>
      <c r="I1131" s="1034"/>
      <c r="J1131" s="1034"/>
      <c r="K1131" s="288"/>
    </row>
    <row r="1132" spans="1:11" s="108" customFormat="1" ht="16.5" customHeight="1">
      <c r="A1132" s="988" t="s">
        <v>196</v>
      </c>
      <c r="B1132" s="989"/>
      <c r="C1132" s="989"/>
      <c r="D1132" s="989"/>
      <c r="E1132" s="989"/>
      <c r="F1132" s="989"/>
      <c r="G1132" s="989"/>
      <c r="H1132" s="989"/>
      <c r="I1132" s="989"/>
      <c r="J1132" s="60"/>
      <c r="K1132" s="287"/>
    </row>
    <row r="1133" spans="1:11" s="108" customFormat="1" ht="7.5" customHeight="1">
      <c r="A1133" s="284"/>
      <c r="B1133" s="285"/>
      <c r="C1133" s="285"/>
      <c r="D1133" s="285"/>
      <c r="E1133" s="285"/>
      <c r="F1133" s="285"/>
      <c r="G1133" s="285"/>
      <c r="H1133" s="285"/>
      <c r="I1133" s="285"/>
      <c r="J1133" s="60"/>
      <c r="K1133" s="287"/>
    </row>
    <row r="1134" spans="1:15" s="108" customFormat="1" ht="30" customHeight="1">
      <c r="A1134" s="292">
        <v>1</v>
      </c>
      <c r="B1134" s="292" t="s">
        <v>649</v>
      </c>
      <c r="C1134" s="312" t="s">
        <v>292</v>
      </c>
      <c r="D1134" s="292">
        <v>1</v>
      </c>
      <c r="E1134" s="312" t="s">
        <v>292</v>
      </c>
      <c r="F1134" s="292">
        <v>1</v>
      </c>
      <c r="G1134" s="312" t="s">
        <v>292</v>
      </c>
      <c r="H1134" s="292">
        <v>1</v>
      </c>
      <c r="I1134" s="312" t="s">
        <v>292</v>
      </c>
      <c r="J1134" s="312">
        <f>SUM(G1134:I1134)</f>
        <v>1</v>
      </c>
      <c r="K1134" s="312">
        <v>1</v>
      </c>
      <c r="L1134" s="421"/>
      <c r="M1134" s="355" t="s">
        <v>368</v>
      </c>
      <c r="N1134" s="355"/>
      <c r="O1134" s="354"/>
    </row>
    <row r="1135" spans="1:12" s="108" customFormat="1" ht="16.5" customHeight="1">
      <c r="A1135" s="977" t="s">
        <v>125</v>
      </c>
      <c r="B1135" s="977"/>
      <c r="C1135" s="557" t="s">
        <v>292</v>
      </c>
      <c r="D1135" s="113">
        <f aca="true" t="shared" si="62" ref="D1135:J1135">SUM(D1134)</f>
        <v>1</v>
      </c>
      <c r="E1135" s="271" t="s">
        <v>292</v>
      </c>
      <c r="F1135" s="113">
        <f t="shared" si="62"/>
        <v>1</v>
      </c>
      <c r="G1135" s="271" t="s">
        <v>292</v>
      </c>
      <c r="H1135" s="115">
        <f t="shared" si="62"/>
        <v>1</v>
      </c>
      <c r="I1135" s="271" t="s">
        <v>292</v>
      </c>
      <c r="J1135" s="116">
        <f t="shared" si="62"/>
        <v>1</v>
      </c>
      <c r="K1135" s="117">
        <f>SUM(K1134)</f>
        <v>1</v>
      </c>
      <c r="L1135" s="60"/>
    </row>
    <row r="1136" spans="1:12" s="108" customFormat="1" ht="16.5" customHeight="1">
      <c r="A1136" s="246"/>
      <c r="B1136" s="247"/>
      <c r="C1136" s="273"/>
      <c r="D1136" s="251"/>
      <c r="E1136" s="274"/>
      <c r="F1136" s="251"/>
      <c r="G1136" s="274"/>
      <c r="H1136" s="252"/>
      <c r="I1136" s="274"/>
      <c r="J1136" s="253"/>
      <c r="K1136" s="179"/>
      <c r="L1136" s="60"/>
    </row>
    <row r="1137" spans="1:13" s="108" customFormat="1" ht="16.5" customHeight="1">
      <c r="A1137" s="1104" t="s">
        <v>1178</v>
      </c>
      <c r="B1137" s="1105"/>
      <c r="C1137" s="1105"/>
      <c r="D1137" s="1105"/>
      <c r="E1137" s="1105"/>
      <c r="F1137" s="1105"/>
      <c r="G1137" s="1105"/>
      <c r="H1137" s="1105"/>
      <c r="I1137" s="1105"/>
      <c r="J1137" s="1105"/>
      <c r="K1137" s="1105"/>
      <c r="L1137" s="1105"/>
      <c r="M1137" s="1105"/>
    </row>
    <row r="1138" spans="1:13" s="108" customFormat="1" ht="16.5" customHeight="1">
      <c r="A1138" s="1104"/>
      <c r="B1138" s="1105"/>
      <c r="C1138" s="1105"/>
      <c r="D1138" s="1105"/>
      <c r="E1138" s="1105"/>
      <c r="F1138" s="1105"/>
      <c r="G1138" s="1105"/>
      <c r="H1138" s="1105"/>
      <c r="I1138" s="1105"/>
      <c r="J1138" s="1105"/>
      <c r="K1138" s="1105"/>
      <c r="L1138" s="1105"/>
      <c r="M1138" s="1105"/>
    </row>
    <row r="1139" spans="1:252" s="1107" customFormat="1" ht="27" customHeight="1">
      <c r="A1139" s="1106" t="s">
        <v>1179</v>
      </c>
      <c r="B1139" s="1074"/>
      <c r="C1139" s="1074"/>
      <c r="D1139" s="1074"/>
      <c r="E1139" s="1074"/>
      <c r="F1139" s="1074"/>
      <c r="G1139" s="1074"/>
      <c r="H1139" s="1074"/>
      <c r="I1139" s="1074"/>
      <c r="J1139" s="1074"/>
      <c r="K1139" s="1074"/>
      <c r="L1139" s="1074"/>
      <c r="M1139" s="1074"/>
      <c r="N1139" s="1074"/>
      <c r="O1139" s="1074"/>
      <c r="P1139" s="1074"/>
      <c r="Q1139" s="1074"/>
      <c r="R1139" s="1074"/>
      <c r="S1139" s="1074"/>
      <c r="T1139" s="1074"/>
      <c r="U1139" s="1074"/>
      <c r="V1139" s="1074"/>
      <c r="W1139" s="1074"/>
      <c r="X1139" s="1074"/>
      <c r="Y1139" s="1074"/>
      <c r="Z1139" s="1074"/>
      <c r="AA1139" s="1074"/>
      <c r="AB1139" s="1074"/>
      <c r="AC1139" s="1074"/>
      <c r="AD1139" s="1074"/>
      <c r="AE1139" s="1074"/>
      <c r="AF1139" s="1074"/>
      <c r="AG1139" s="1074"/>
      <c r="AH1139" s="1074"/>
      <c r="AI1139" s="1074"/>
      <c r="AJ1139" s="1074"/>
      <c r="AK1139" s="1074"/>
      <c r="AL1139" s="1074"/>
      <c r="AM1139" s="1074"/>
      <c r="AN1139" s="1074"/>
      <c r="AO1139" s="1074"/>
      <c r="AP1139" s="1074"/>
      <c r="AQ1139" s="1074"/>
      <c r="AR1139" s="1074"/>
      <c r="AS1139" s="1074"/>
      <c r="AT1139" s="1074"/>
      <c r="AU1139" s="1074"/>
      <c r="AV1139" s="1074"/>
      <c r="AW1139" s="1074"/>
      <c r="AX1139" s="1074"/>
      <c r="AY1139" s="1074"/>
      <c r="AZ1139" s="1074"/>
      <c r="BA1139" s="1074"/>
      <c r="BB1139" s="1074"/>
      <c r="BC1139" s="1074"/>
      <c r="BD1139" s="1074"/>
      <c r="BE1139" s="1074"/>
      <c r="BF1139" s="1074"/>
      <c r="BG1139" s="1074"/>
      <c r="BH1139" s="1074"/>
      <c r="BI1139" s="1074"/>
      <c r="BJ1139" s="1074"/>
      <c r="BK1139" s="1074"/>
      <c r="BL1139" s="1074"/>
      <c r="BM1139" s="1074"/>
      <c r="BN1139" s="1074"/>
      <c r="BO1139" s="1074"/>
      <c r="BP1139" s="1074"/>
      <c r="BQ1139" s="1074"/>
      <c r="BR1139" s="1074"/>
      <c r="BS1139" s="1074"/>
      <c r="BT1139" s="1074"/>
      <c r="BU1139" s="1074"/>
      <c r="BV1139" s="1074"/>
      <c r="BW1139" s="1074"/>
      <c r="BX1139" s="1074"/>
      <c r="BY1139" s="1074"/>
      <c r="BZ1139" s="1074"/>
      <c r="CA1139" s="1074"/>
      <c r="CB1139" s="1074"/>
      <c r="CC1139" s="1074"/>
      <c r="CD1139" s="1074"/>
      <c r="CE1139" s="1074"/>
      <c r="CF1139" s="1074"/>
      <c r="CG1139" s="1074"/>
      <c r="CH1139" s="1074"/>
      <c r="CI1139" s="1074"/>
      <c r="CJ1139" s="1074"/>
      <c r="CK1139" s="1074"/>
      <c r="CL1139" s="1074"/>
      <c r="CM1139" s="1074"/>
      <c r="CN1139" s="1074"/>
      <c r="CO1139" s="1074"/>
      <c r="CP1139" s="1074"/>
      <c r="CQ1139" s="1074"/>
      <c r="CR1139" s="1074"/>
      <c r="CS1139" s="1074"/>
      <c r="CT1139" s="1074"/>
      <c r="CU1139" s="1074"/>
      <c r="CV1139" s="1074"/>
      <c r="CW1139" s="1074"/>
      <c r="CX1139" s="1074"/>
      <c r="CY1139" s="1074"/>
      <c r="CZ1139" s="1074"/>
      <c r="DA1139" s="1074"/>
      <c r="DB1139" s="1074"/>
      <c r="DC1139" s="1074"/>
      <c r="DD1139" s="1074"/>
      <c r="DE1139" s="1074"/>
      <c r="DF1139" s="1074"/>
      <c r="DG1139" s="1074"/>
      <c r="DH1139" s="1074"/>
      <c r="DI1139" s="1074"/>
      <c r="DJ1139" s="1074"/>
      <c r="DK1139" s="1074"/>
      <c r="DL1139" s="1074"/>
      <c r="DM1139" s="1074"/>
      <c r="DN1139" s="1074"/>
      <c r="DO1139" s="1074"/>
      <c r="DP1139" s="1074"/>
      <c r="DQ1139" s="1074"/>
      <c r="DR1139" s="1074"/>
      <c r="DS1139" s="1074"/>
      <c r="DT1139" s="1074"/>
      <c r="DU1139" s="1074"/>
      <c r="DV1139" s="1074"/>
      <c r="DW1139" s="1074"/>
      <c r="DX1139" s="1074"/>
      <c r="DY1139" s="1074"/>
      <c r="DZ1139" s="1074"/>
      <c r="EA1139" s="1074"/>
      <c r="EB1139" s="1074"/>
      <c r="EC1139" s="1074"/>
      <c r="ED1139" s="1074"/>
      <c r="EE1139" s="1074"/>
      <c r="EF1139" s="1074"/>
      <c r="EG1139" s="1074"/>
      <c r="EH1139" s="1074"/>
      <c r="EI1139" s="1074"/>
      <c r="EJ1139" s="1074"/>
      <c r="EK1139" s="1074"/>
      <c r="EL1139" s="1074"/>
      <c r="EM1139" s="1074"/>
      <c r="EN1139" s="1074"/>
      <c r="EO1139" s="1074"/>
      <c r="EP1139" s="1074"/>
      <c r="EQ1139" s="1074"/>
      <c r="ER1139" s="1074"/>
      <c r="ES1139" s="1074"/>
      <c r="ET1139" s="1074"/>
      <c r="EU1139" s="1074"/>
      <c r="EV1139" s="1074"/>
      <c r="EW1139" s="1074"/>
      <c r="EX1139" s="1074"/>
      <c r="EY1139" s="1074"/>
      <c r="EZ1139" s="1074"/>
      <c r="FA1139" s="1074"/>
      <c r="FB1139" s="1074"/>
      <c r="FC1139" s="1074"/>
      <c r="FD1139" s="1074"/>
      <c r="FE1139" s="1074"/>
      <c r="FF1139" s="1074"/>
      <c r="FG1139" s="1074"/>
      <c r="FH1139" s="1074"/>
      <c r="FI1139" s="1074"/>
      <c r="FJ1139" s="1074"/>
      <c r="FK1139" s="1074"/>
      <c r="FL1139" s="1074"/>
      <c r="FM1139" s="1074"/>
      <c r="FN1139" s="1074"/>
      <c r="FO1139" s="1074"/>
      <c r="FP1139" s="1074"/>
      <c r="FQ1139" s="1074"/>
      <c r="FR1139" s="1074"/>
      <c r="FS1139" s="1074"/>
      <c r="FT1139" s="1074"/>
      <c r="FU1139" s="1074"/>
      <c r="FV1139" s="1074"/>
      <c r="FW1139" s="1074"/>
      <c r="FX1139" s="1074"/>
      <c r="FY1139" s="1074"/>
      <c r="FZ1139" s="1074"/>
      <c r="GA1139" s="1074"/>
      <c r="GB1139" s="1074"/>
      <c r="GC1139" s="1074"/>
      <c r="GD1139" s="1074"/>
      <c r="GE1139" s="1074"/>
      <c r="GF1139" s="1074"/>
      <c r="GG1139" s="1074"/>
      <c r="GH1139" s="1074"/>
      <c r="GI1139" s="1074"/>
      <c r="GJ1139" s="1074"/>
      <c r="GK1139" s="1074"/>
      <c r="GL1139" s="1074"/>
      <c r="GM1139" s="1074"/>
      <c r="GN1139" s="1074"/>
      <c r="GO1139" s="1074"/>
      <c r="GP1139" s="1074"/>
      <c r="GQ1139" s="1074"/>
      <c r="GR1139" s="1074"/>
      <c r="GS1139" s="1074"/>
      <c r="GT1139" s="1074"/>
      <c r="GU1139" s="1074"/>
      <c r="GV1139" s="1074"/>
      <c r="GW1139" s="1074"/>
      <c r="GX1139" s="1074"/>
      <c r="GY1139" s="1074"/>
      <c r="GZ1139" s="1074"/>
      <c r="HA1139" s="1074"/>
      <c r="HB1139" s="1074"/>
      <c r="HC1139" s="1074"/>
      <c r="HD1139" s="1074"/>
      <c r="HE1139" s="1074"/>
      <c r="HF1139" s="1074"/>
      <c r="HG1139" s="1074"/>
      <c r="HH1139" s="1074"/>
      <c r="HI1139" s="1074"/>
      <c r="HJ1139" s="1074"/>
      <c r="HK1139" s="1074"/>
      <c r="HL1139" s="1074"/>
      <c r="HM1139" s="1074"/>
      <c r="HN1139" s="1074"/>
      <c r="HO1139" s="1074"/>
      <c r="HP1139" s="1074"/>
      <c r="HQ1139" s="1074"/>
      <c r="HR1139" s="1074"/>
      <c r="HS1139" s="1074"/>
      <c r="HT1139" s="1074"/>
      <c r="HU1139" s="1074"/>
      <c r="HV1139" s="1074"/>
      <c r="HW1139" s="1074"/>
      <c r="HX1139" s="1074"/>
      <c r="HY1139" s="1074"/>
      <c r="HZ1139" s="1074"/>
      <c r="IA1139" s="1074"/>
      <c r="IB1139" s="1074"/>
      <c r="IC1139" s="1074"/>
      <c r="ID1139" s="1074"/>
      <c r="IE1139" s="1074"/>
      <c r="IF1139" s="1074"/>
      <c r="IG1139" s="1074"/>
      <c r="IH1139" s="1074"/>
      <c r="II1139" s="1074"/>
      <c r="IJ1139" s="1074"/>
      <c r="IK1139" s="1074"/>
      <c r="IL1139" s="1074"/>
      <c r="IM1139" s="1074"/>
      <c r="IN1139" s="1074"/>
      <c r="IO1139" s="1074"/>
      <c r="IP1139" s="1074"/>
      <c r="IQ1139" s="1074"/>
      <c r="IR1139" s="1074"/>
    </row>
    <row r="1140" spans="1:15" s="108" customFormat="1" ht="33" customHeight="1">
      <c r="A1140" s="239">
        <v>1</v>
      </c>
      <c r="B1140" s="332" t="s">
        <v>933</v>
      </c>
      <c r="C1140" s="381" t="s">
        <v>292</v>
      </c>
      <c r="D1140" s="332">
        <v>1</v>
      </c>
      <c r="E1140" s="381" t="s">
        <v>292</v>
      </c>
      <c r="F1140" s="381" t="s">
        <v>292</v>
      </c>
      <c r="G1140" s="381" t="s">
        <v>292</v>
      </c>
      <c r="H1140" s="381" t="s">
        <v>292</v>
      </c>
      <c r="I1140" s="464">
        <v>626</v>
      </c>
      <c r="J1140" s="464">
        <f>SUM(G1140:I1140)</f>
        <v>626</v>
      </c>
      <c r="K1140" s="332">
        <v>1</v>
      </c>
      <c r="L1140" s="290" t="s">
        <v>934</v>
      </c>
      <c r="M1140" s="299"/>
      <c r="N1140" s="299"/>
      <c r="O1140" s="299"/>
    </row>
    <row r="1141" spans="1:15" s="108" customFormat="1" ht="20.25" customHeight="1">
      <c r="A1141" s="255"/>
      <c r="B1141" s="185" t="s">
        <v>102</v>
      </c>
      <c r="C1141" s="114" t="s">
        <v>292</v>
      </c>
      <c r="D1141" s="113">
        <v>1</v>
      </c>
      <c r="E1141" s="114" t="s">
        <v>292</v>
      </c>
      <c r="F1141" s="114" t="s">
        <v>292</v>
      </c>
      <c r="G1141" s="114" t="s">
        <v>292</v>
      </c>
      <c r="H1141" s="114" t="s">
        <v>292</v>
      </c>
      <c r="I1141" s="598">
        <v>626</v>
      </c>
      <c r="J1141" s="598">
        <f>SUM(G1141:I1141)</f>
        <v>626</v>
      </c>
      <c r="K1141" s="113">
        <v>1</v>
      </c>
      <c r="L1141" s="255"/>
      <c r="M1141" s="255"/>
      <c r="N1141" s="255"/>
      <c r="O1141" s="255"/>
    </row>
    <row r="1142" spans="1:11" s="108" customFormat="1" ht="12" customHeight="1">
      <c r="A1142" s="134"/>
      <c r="B1142" s="60"/>
      <c r="C1142" s="60"/>
      <c r="D1142" s="60"/>
      <c r="E1142" s="60"/>
      <c r="F1142" s="60"/>
      <c r="G1142" s="60"/>
      <c r="H1142" s="60"/>
      <c r="I1142" s="60"/>
      <c r="J1142" s="60"/>
      <c r="K1142" s="287"/>
    </row>
    <row r="1143" spans="1:11" s="108" customFormat="1" ht="20.25" customHeight="1">
      <c r="A1143" s="134"/>
      <c r="B1143" s="974" t="s">
        <v>287</v>
      </c>
      <c r="C1143" s="974"/>
      <c r="D1143" s="975"/>
      <c r="E1143" s="975"/>
      <c r="F1143" s="975"/>
      <c r="G1143" s="975"/>
      <c r="H1143" s="975"/>
      <c r="I1143" s="975"/>
      <c r="J1143" s="975"/>
      <c r="K1143" s="287"/>
    </row>
    <row r="1144" spans="1:11" s="108" customFormat="1" ht="6.75" customHeight="1">
      <c r="A1144" s="135"/>
      <c r="B1144" s="61"/>
      <c r="C1144" s="61"/>
      <c r="D1144" s="61"/>
      <c r="E1144" s="61"/>
      <c r="F1144" s="61"/>
      <c r="G1144" s="61"/>
      <c r="H1144" s="61"/>
      <c r="I1144" s="61"/>
      <c r="J1144" s="61"/>
      <c r="K1144" s="288"/>
    </row>
    <row r="1145" spans="1:11" s="108" customFormat="1" ht="9.75" customHeight="1">
      <c r="A1145" s="168"/>
      <c r="B1145" s="169"/>
      <c r="C1145" s="169"/>
      <c r="D1145" s="170"/>
      <c r="E1145" s="170"/>
      <c r="F1145" s="170"/>
      <c r="G1145" s="187"/>
      <c r="H1145" s="187"/>
      <c r="I1145" s="187"/>
      <c r="J1145" s="282"/>
      <c r="K1145" s="287"/>
    </row>
    <row r="1146" spans="1:11" s="108" customFormat="1" ht="18.75">
      <c r="A1146" s="988" t="s">
        <v>220</v>
      </c>
      <c r="B1146" s="989"/>
      <c r="C1146" s="989"/>
      <c r="D1146" s="989"/>
      <c r="E1146" s="989"/>
      <c r="F1146" s="989"/>
      <c r="G1146" s="989"/>
      <c r="H1146" s="989"/>
      <c r="I1146" s="989"/>
      <c r="J1146" s="60"/>
      <c r="K1146" s="287"/>
    </row>
    <row r="1147" spans="1:11" s="108" customFormat="1" ht="9.75" customHeight="1">
      <c r="A1147" s="203"/>
      <c r="B1147" s="204"/>
      <c r="C1147" s="204"/>
      <c r="D1147" s="204"/>
      <c r="E1147" s="204"/>
      <c r="F1147" s="204"/>
      <c r="G1147" s="204"/>
      <c r="H1147" s="204"/>
      <c r="I1147" s="204"/>
      <c r="J1147" s="61"/>
      <c r="K1147" s="287"/>
    </row>
    <row r="1148" spans="1:15" s="108" customFormat="1" ht="31.5" customHeight="1">
      <c r="A1148" s="292">
        <v>1</v>
      </c>
      <c r="B1148" s="354" t="s">
        <v>500</v>
      </c>
      <c r="C1148" s="292">
        <v>1</v>
      </c>
      <c r="D1148" s="292" t="s">
        <v>292</v>
      </c>
      <c r="E1148" s="292" t="s">
        <v>292</v>
      </c>
      <c r="F1148" s="292">
        <v>1</v>
      </c>
      <c r="G1148" s="292" t="s">
        <v>292</v>
      </c>
      <c r="H1148" s="292">
        <v>4.2</v>
      </c>
      <c r="I1148" s="292" t="s">
        <v>292</v>
      </c>
      <c r="J1148" s="292">
        <v>4.2</v>
      </c>
      <c r="K1148" s="292">
        <v>1</v>
      </c>
      <c r="L1148" s="354"/>
      <c r="M1148" s="374" t="s">
        <v>501</v>
      </c>
      <c r="N1148" s="354"/>
      <c r="O1148" s="354"/>
    </row>
    <row r="1149" spans="1:15" s="108" customFormat="1" ht="20.25" customHeight="1">
      <c r="A1149" s="358"/>
      <c r="B1149" s="680" t="s">
        <v>102</v>
      </c>
      <c r="C1149" s="318">
        <v>1</v>
      </c>
      <c r="D1149" s="318">
        <f>SUM(C1148:C1148)</f>
        <v>1</v>
      </c>
      <c r="E1149" s="318" t="s">
        <v>292</v>
      </c>
      <c r="F1149" s="318">
        <f>SUM(F1148:F1148)</f>
        <v>1</v>
      </c>
      <c r="G1149" s="318" t="s">
        <v>292</v>
      </c>
      <c r="H1149" s="318">
        <f>SUM(H1148:H1148)</f>
        <v>4.2</v>
      </c>
      <c r="I1149" s="318" t="s">
        <v>292</v>
      </c>
      <c r="J1149" s="318">
        <f>SUM(J1148:J1148)</f>
        <v>4.2</v>
      </c>
      <c r="K1149" s="318">
        <f>SUM(K1148:K1148)</f>
        <v>1</v>
      </c>
      <c r="L1149" s="358"/>
      <c r="M1149" s="358"/>
      <c r="N1149" s="358"/>
      <c r="O1149" s="358"/>
    </row>
    <row r="1150" spans="1:11" s="108" customFormat="1" ht="9.75" customHeight="1">
      <c r="A1150" s="130"/>
      <c r="B1150" s="282"/>
      <c r="C1150" s="282"/>
      <c r="D1150" s="282"/>
      <c r="E1150" s="282"/>
      <c r="F1150" s="282"/>
      <c r="G1150" s="282"/>
      <c r="H1150" s="282"/>
      <c r="I1150" s="282"/>
      <c r="J1150" s="282"/>
      <c r="K1150" s="287"/>
    </row>
    <row r="1151" spans="1:11" s="108" customFormat="1" ht="18" customHeight="1">
      <c r="A1151" s="134"/>
      <c r="B1151" s="976" t="s">
        <v>285</v>
      </c>
      <c r="C1151" s="976"/>
      <c r="D1151" s="975"/>
      <c r="E1151" s="975"/>
      <c r="F1151" s="975"/>
      <c r="G1151" s="975"/>
      <c r="H1151" s="975"/>
      <c r="I1151" s="975"/>
      <c r="J1151" s="975"/>
      <c r="K1151" s="287"/>
    </row>
    <row r="1152" spans="1:11" s="108" customFormat="1" ht="9.75" customHeight="1">
      <c r="A1152" s="134"/>
      <c r="B1152" s="60"/>
      <c r="C1152" s="60"/>
      <c r="D1152" s="60"/>
      <c r="E1152" s="60"/>
      <c r="F1152" s="60"/>
      <c r="G1152" s="60"/>
      <c r="H1152" s="60"/>
      <c r="I1152" s="60"/>
      <c r="J1152" s="60"/>
      <c r="K1152" s="287"/>
    </row>
    <row r="1153" spans="1:15" s="108" customFormat="1" ht="45.75" customHeight="1">
      <c r="A1153" s="498">
        <v>1</v>
      </c>
      <c r="B1153" s="332" t="s">
        <v>1024</v>
      </c>
      <c r="C1153" s="381" t="s">
        <v>292</v>
      </c>
      <c r="D1153" s="381">
        <v>1</v>
      </c>
      <c r="E1153" s="381" t="s">
        <v>292</v>
      </c>
      <c r="F1153" s="332">
        <v>4</v>
      </c>
      <c r="G1153" s="332" t="s">
        <v>292</v>
      </c>
      <c r="H1153" s="383">
        <v>29.427</v>
      </c>
      <c r="I1153" s="383">
        <v>0.2</v>
      </c>
      <c r="J1153" s="704">
        <v>29.627</v>
      </c>
      <c r="K1153" s="239">
        <v>5</v>
      </c>
      <c r="L1153" s="290" t="s">
        <v>1048</v>
      </c>
      <c r="M1153" s="97" t="s">
        <v>1075</v>
      </c>
      <c r="N1153" s="685"/>
      <c r="O1153" s="290"/>
    </row>
    <row r="1154" spans="1:15" s="108" customFormat="1" ht="33" customHeight="1">
      <c r="A1154" s="791">
        <v>2</v>
      </c>
      <c r="B1154" s="414" t="s">
        <v>115</v>
      </c>
      <c r="C1154" s="381" t="s">
        <v>292</v>
      </c>
      <c r="D1154" s="381" t="s">
        <v>292</v>
      </c>
      <c r="E1154" s="381" t="s">
        <v>292</v>
      </c>
      <c r="F1154" s="381" t="s">
        <v>292</v>
      </c>
      <c r="G1154" s="381" t="s">
        <v>292</v>
      </c>
      <c r="H1154" s="381" t="s">
        <v>292</v>
      </c>
      <c r="I1154" s="332">
        <v>17.28</v>
      </c>
      <c r="J1154" s="332">
        <v>17.28</v>
      </c>
      <c r="K1154" s="239">
        <v>11</v>
      </c>
      <c r="L1154" s="290" t="s">
        <v>1050</v>
      </c>
      <c r="M1154" s="97"/>
      <c r="N1154" s="685"/>
      <c r="O1154" s="290"/>
    </row>
    <row r="1155" spans="1:12" s="108" customFormat="1" ht="20.25" customHeight="1">
      <c r="A1155" s="977" t="s">
        <v>125</v>
      </c>
      <c r="B1155" s="991"/>
      <c r="C1155" s="114" t="s">
        <v>292</v>
      </c>
      <c r="D1155" s="113">
        <v>1</v>
      </c>
      <c r="E1155" s="114" t="s">
        <v>292</v>
      </c>
      <c r="F1155" s="113">
        <v>4</v>
      </c>
      <c r="G1155" s="114" t="s">
        <v>292</v>
      </c>
      <c r="H1155" s="584">
        <v>29.427</v>
      </c>
      <c r="I1155" s="584">
        <f>SUM(I1153:I1154)</f>
        <v>17.48</v>
      </c>
      <c r="J1155" s="584">
        <v>46.9067</v>
      </c>
      <c r="K1155" s="113">
        <f>SUM(K1153:K1154)</f>
        <v>16</v>
      </c>
      <c r="L1155" s="792"/>
    </row>
    <row r="1156" spans="1:11" s="108" customFormat="1" ht="9.75" customHeight="1">
      <c r="A1156" s="134"/>
      <c r="B1156" s="60"/>
      <c r="C1156" s="60"/>
      <c r="D1156" s="60"/>
      <c r="E1156" s="60"/>
      <c r="F1156" s="60"/>
      <c r="G1156" s="60"/>
      <c r="H1156" s="60"/>
      <c r="I1156" s="60"/>
      <c r="J1156" s="60"/>
      <c r="K1156" s="287"/>
    </row>
    <row r="1157" spans="1:11" s="108" customFormat="1" ht="18.75" customHeight="1">
      <c r="A1157" s="988" t="s">
        <v>288</v>
      </c>
      <c r="B1157" s="989"/>
      <c r="C1157" s="989"/>
      <c r="D1157" s="989"/>
      <c r="E1157" s="989"/>
      <c r="F1157" s="989"/>
      <c r="G1157" s="989"/>
      <c r="H1157" s="989"/>
      <c r="I1157" s="989"/>
      <c r="J1157" s="975"/>
      <c r="K1157" s="287"/>
    </row>
    <row r="1158" spans="1:11" s="108" customFormat="1" ht="9.75" customHeight="1">
      <c r="A1158" s="203"/>
      <c r="B1158" s="204"/>
      <c r="C1158" s="204"/>
      <c r="D1158" s="204"/>
      <c r="E1158" s="204"/>
      <c r="F1158" s="204"/>
      <c r="G1158" s="204"/>
      <c r="H1158" s="204"/>
      <c r="I1158" s="204"/>
      <c r="J1158" s="61"/>
      <c r="K1158" s="287"/>
    </row>
    <row r="1159" spans="1:15" s="108" customFormat="1" ht="32.25" customHeight="1">
      <c r="A1159" s="534">
        <v>1</v>
      </c>
      <c r="B1159" s="793" t="s">
        <v>935</v>
      </c>
      <c r="C1159" s="534">
        <v>1</v>
      </c>
      <c r="D1159" s="715">
        <v>1</v>
      </c>
      <c r="E1159" s="332" t="s">
        <v>292</v>
      </c>
      <c r="F1159" s="332" t="s">
        <v>292</v>
      </c>
      <c r="G1159" s="332" t="s">
        <v>292</v>
      </c>
      <c r="H1159" s="332" t="s">
        <v>292</v>
      </c>
      <c r="I1159" s="794">
        <v>0.02</v>
      </c>
      <c r="J1159" s="471">
        <f>SUM(G1159:I1159)</f>
        <v>0.02</v>
      </c>
      <c r="K1159" s="239">
        <v>1</v>
      </c>
      <c r="L1159" s="97"/>
      <c r="M1159" s="97" t="s">
        <v>369</v>
      </c>
      <c r="N1159" s="128"/>
      <c r="O1159" s="128"/>
    </row>
    <row r="1160" spans="1:11" s="108" customFormat="1" ht="19.5" customHeight="1">
      <c r="A1160" s="476"/>
      <c r="B1160" s="138" t="s">
        <v>102</v>
      </c>
      <c r="C1160" s="435">
        <v>1</v>
      </c>
      <c r="D1160" s="435">
        <f>SUM(D1159)</f>
        <v>1</v>
      </c>
      <c r="E1160" s="113" t="s">
        <v>292</v>
      </c>
      <c r="F1160" s="113" t="s">
        <v>292</v>
      </c>
      <c r="G1160" s="113" t="s">
        <v>292</v>
      </c>
      <c r="H1160" s="113" t="s">
        <v>292</v>
      </c>
      <c r="I1160" s="116">
        <f>SUM(I1159)</f>
        <v>0.02</v>
      </c>
      <c r="J1160" s="120">
        <f>SUM(J1159)</f>
        <v>0.02</v>
      </c>
      <c r="K1160" s="117">
        <f>SUM(K1159)</f>
        <v>1</v>
      </c>
    </row>
    <row r="1161" spans="1:11" s="108" customFormat="1" ht="12" customHeight="1">
      <c r="A1161" s="134"/>
      <c r="B1161" s="60"/>
      <c r="C1161" s="60"/>
      <c r="D1161" s="60"/>
      <c r="E1161" s="60"/>
      <c r="F1161" s="60"/>
      <c r="G1161" s="60"/>
      <c r="H1161" s="60"/>
      <c r="I1161" s="60"/>
      <c r="J1161" s="60"/>
      <c r="K1161" s="287"/>
    </row>
    <row r="1162" spans="1:11" s="108" customFormat="1" ht="18.75">
      <c r="A1162" s="988" t="s">
        <v>196</v>
      </c>
      <c r="B1162" s="989"/>
      <c r="C1162" s="989"/>
      <c r="D1162" s="989"/>
      <c r="E1162" s="989"/>
      <c r="F1162" s="989"/>
      <c r="G1162" s="989"/>
      <c r="H1162" s="989"/>
      <c r="I1162" s="989"/>
      <c r="J1162" s="60"/>
      <c r="K1162" s="287"/>
    </row>
    <row r="1163" spans="1:11" s="108" customFormat="1" ht="12" customHeight="1">
      <c r="A1163" s="284"/>
      <c r="B1163" s="285"/>
      <c r="C1163" s="285"/>
      <c r="D1163" s="285"/>
      <c r="E1163" s="285"/>
      <c r="F1163" s="285"/>
      <c r="G1163" s="285"/>
      <c r="H1163" s="285"/>
      <c r="I1163" s="285"/>
      <c r="J1163" s="60"/>
      <c r="K1163" s="287"/>
    </row>
    <row r="1164" spans="1:15" s="108" customFormat="1" ht="30">
      <c r="A1164" s="312">
        <v>1</v>
      </c>
      <c r="B1164" s="292" t="s">
        <v>696</v>
      </c>
      <c r="C1164" s="312" t="s">
        <v>292</v>
      </c>
      <c r="D1164" s="312" t="s">
        <v>292</v>
      </c>
      <c r="E1164" s="312" t="s">
        <v>292</v>
      </c>
      <c r="F1164" s="312">
        <v>2</v>
      </c>
      <c r="G1164" s="312" t="s">
        <v>292</v>
      </c>
      <c r="H1164" s="312">
        <v>25.5</v>
      </c>
      <c r="I1164" s="312" t="s">
        <v>292</v>
      </c>
      <c r="J1164" s="312">
        <f>SUM(G1164:I1164)</f>
        <v>25.5</v>
      </c>
      <c r="K1164" s="292">
        <v>1</v>
      </c>
      <c r="L1164" s="354"/>
      <c r="M1164" s="795" t="s">
        <v>674</v>
      </c>
      <c r="N1164" s="796"/>
      <c r="O1164" s="354"/>
    </row>
    <row r="1165" spans="1:12" s="108" customFormat="1" ht="18.75" customHeight="1">
      <c r="A1165" s="977" t="s">
        <v>125</v>
      </c>
      <c r="B1165" s="977"/>
      <c r="C1165" s="557" t="s">
        <v>292</v>
      </c>
      <c r="D1165" s="113" t="s">
        <v>292</v>
      </c>
      <c r="E1165" s="113" t="s">
        <v>292</v>
      </c>
      <c r="F1165" s="398">
        <f>SUM(F1164)</f>
        <v>2</v>
      </c>
      <c r="G1165" s="113" t="s">
        <v>292</v>
      </c>
      <c r="H1165" s="393">
        <f>SUM(H1164)</f>
        <v>25.5</v>
      </c>
      <c r="I1165" s="113" t="s">
        <v>292</v>
      </c>
      <c r="J1165" s="485">
        <f>SUM(J1164)</f>
        <v>25.5</v>
      </c>
      <c r="K1165" s="443">
        <f>SUM(K1164)</f>
        <v>1</v>
      </c>
      <c r="L1165" s="118"/>
    </row>
    <row r="1166" spans="1:11" s="108" customFormat="1" ht="12" customHeight="1">
      <c r="A1166" s="144"/>
      <c r="B1166" s="144"/>
      <c r="C1166" s="144"/>
      <c r="D1166" s="144"/>
      <c r="E1166" s="144"/>
      <c r="F1166" s="144"/>
      <c r="G1166" s="144"/>
      <c r="H1166" s="144"/>
      <c r="I1166" s="144"/>
      <c r="J1166" s="144"/>
      <c r="K1166" s="153"/>
    </row>
    <row r="1167" spans="1:11" s="108" customFormat="1" ht="11.25" customHeight="1">
      <c r="A1167" s="60"/>
      <c r="B1167" s="60"/>
      <c r="C1167" s="60"/>
      <c r="D1167" s="60"/>
      <c r="E1167" s="60"/>
      <c r="F1167" s="60"/>
      <c r="G1167" s="60"/>
      <c r="H1167" s="60"/>
      <c r="I1167" s="60"/>
      <c r="J1167" s="60"/>
      <c r="K1167" s="153"/>
    </row>
    <row r="1168" spans="1:11" s="108" customFormat="1" ht="18.75">
      <c r="A1168" s="988" t="s">
        <v>273</v>
      </c>
      <c r="B1168" s="989"/>
      <c r="C1168" s="989"/>
      <c r="D1168" s="989"/>
      <c r="E1168" s="989"/>
      <c r="F1168" s="989"/>
      <c r="G1168" s="989"/>
      <c r="H1168" s="989"/>
      <c r="I1168" s="989"/>
      <c r="J1168" s="60"/>
      <c r="K1168" s="153"/>
    </row>
    <row r="1169" spans="1:11" s="108" customFormat="1" ht="11.25" customHeight="1">
      <c r="A1169" s="284"/>
      <c r="B1169" s="285"/>
      <c r="C1169" s="285"/>
      <c r="D1169" s="285"/>
      <c r="E1169" s="285"/>
      <c r="F1169" s="285"/>
      <c r="G1169" s="285"/>
      <c r="H1169" s="285"/>
      <c r="I1169" s="285"/>
      <c r="J1169" s="60"/>
      <c r="K1169" s="153"/>
    </row>
    <row r="1170" spans="1:15" s="108" customFormat="1" ht="32.25" customHeight="1">
      <c r="A1170" s="107">
        <v>1</v>
      </c>
      <c r="B1170" s="299" t="s">
        <v>980</v>
      </c>
      <c r="C1170" s="416">
        <v>1</v>
      </c>
      <c r="D1170" s="332">
        <v>8</v>
      </c>
      <c r="E1170" s="332" t="s">
        <v>292</v>
      </c>
      <c r="F1170" s="332">
        <v>1</v>
      </c>
      <c r="G1170" s="332" t="s">
        <v>292</v>
      </c>
      <c r="H1170" s="464">
        <v>73</v>
      </c>
      <c r="I1170" s="332" t="s">
        <v>292</v>
      </c>
      <c r="J1170" s="583">
        <v>73</v>
      </c>
      <c r="K1170" s="239">
        <v>1</v>
      </c>
      <c r="L1170" s="797"/>
      <c r="M1170" s="290" t="s">
        <v>983</v>
      </c>
      <c r="N1170" s="290"/>
      <c r="O1170" s="290"/>
    </row>
    <row r="1171" spans="1:15" s="108" customFormat="1" ht="33.75" customHeight="1">
      <c r="A1171" s="107">
        <v>2</v>
      </c>
      <c r="B1171" s="299" t="s">
        <v>981</v>
      </c>
      <c r="C1171" s="332" t="s">
        <v>292</v>
      </c>
      <c r="D1171" s="332">
        <v>57</v>
      </c>
      <c r="E1171" s="332">
        <v>6</v>
      </c>
      <c r="F1171" s="332">
        <v>224</v>
      </c>
      <c r="G1171" s="332">
        <v>2.1</v>
      </c>
      <c r="H1171" s="332">
        <v>14013.1</v>
      </c>
      <c r="I1171" s="332">
        <v>312.5</v>
      </c>
      <c r="J1171" s="239">
        <v>14327.7</v>
      </c>
      <c r="K1171" s="239">
        <v>35</v>
      </c>
      <c r="L1171" s="761" t="s">
        <v>953</v>
      </c>
      <c r="M1171" s="290"/>
      <c r="N1171" s="290"/>
      <c r="O1171" s="290"/>
    </row>
    <row r="1172" spans="1:15" s="108" customFormat="1" ht="43.5" customHeight="1">
      <c r="A1172" s="107">
        <v>3</v>
      </c>
      <c r="B1172" s="299" t="s">
        <v>982</v>
      </c>
      <c r="C1172" s="416">
        <v>1</v>
      </c>
      <c r="D1172" s="332">
        <v>31</v>
      </c>
      <c r="E1172" s="332" t="s">
        <v>292</v>
      </c>
      <c r="F1172" s="332">
        <v>37</v>
      </c>
      <c r="G1172" s="332" t="s">
        <v>292</v>
      </c>
      <c r="H1172" s="332">
        <v>5530.5</v>
      </c>
      <c r="I1172" s="332">
        <v>121</v>
      </c>
      <c r="J1172" s="239">
        <v>5651.5</v>
      </c>
      <c r="K1172" s="239">
        <v>16</v>
      </c>
      <c r="L1172" s="761" t="s">
        <v>954</v>
      </c>
      <c r="M1172" s="290"/>
      <c r="N1172" s="290"/>
      <c r="O1172" s="290"/>
    </row>
    <row r="1173" spans="1:12" s="108" customFormat="1" ht="24.75" customHeight="1">
      <c r="A1173" s="977" t="s">
        <v>138</v>
      </c>
      <c r="B1173" s="977"/>
      <c r="C1173" s="113">
        <v>2</v>
      </c>
      <c r="D1173" s="113">
        <f aca="true" t="shared" si="63" ref="D1173:K1173">SUM(D1170:D1172)</f>
        <v>96</v>
      </c>
      <c r="E1173" s="113">
        <f t="shared" si="63"/>
        <v>6</v>
      </c>
      <c r="F1173" s="113">
        <f t="shared" si="63"/>
        <v>262</v>
      </c>
      <c r="G1173" s="115">
        <f t="shared" si="63"/>
        <v>2.1</v>
      </c>
      <c r="H1173" s="115">
        <f t="shared" si="63"/>
        <v>19616.6</v>
      </c>
      <c r="I1173" s="115">
        <f t="shared" si="63"/>
        <v>433.5</v>
      </c>
      <c r="J1173" s="116">
        <f t="shared" si="63"/>
        <v>20052.2</v>
      </c>
      <c r="K1173" s="117">
        <f t="shared" si="63"/>
        <v>52</v>
      </c>
      <c r="L1173" s="60"/>
    </row>
    <row r="1174" spans="1:11" s="108" customFormat="1" ht="12.75" customHeight="1">
      <c r="A1174" s="160"/>
      <c r="B1174" s="161"/>
      <c r="C1174" s="161"/>
      <c r="D1174" s="162"/>
      <c r="E1174" s="162"/>
      <c r="F1174" s="162"/>
      <c r="G1174" s="163"/>
      <c r="H1174" s="163"/>
      <c r="I1174" s="163"/>
      <c r="J1174" s="70"/>
      <c r="K1174" s="150"/>
    </row>
    <row r="1175" spans="1:11" s="108" customFormat="1" ht="12" customHeight="1" hidden="1">
      <c r="A1175" s="160"/>
      <c r="B1175" s="161"/>
      <c r="C1175" s="161"/>
      <c r="D1175" s="162"/>
      <c r="E1175" s="162"/>
      <c r="F1175" s="162"/>
      <c r="G1175" s="163"/>
      <c r="H1175" s="163"/>
      <c r="I1175" s="163"/>
      <c r="J1175" s="70"/>
      <c r="K1175" s="287"/>
    </row>
    <row r="1176" spans="1:13" s="108" customFormat="1" ht="33" customHeight="1">
      <c r="A1176" s="1101" t="s">
        <v>1172</v>
      </c>
      <c r="B1176" s="1102"/>
      <c r="C1176" s="1102"/>
      <c r="D1176" s="1102"/>
      <c r="E1176" s="1102"/>
      <c r="F1176" s="1102"/>
      <c r="G1176" s="1102"/>
      <c r="H1176" s="1102"/>
      <c r="I1176" s="1102"/>
      <c r="J1176" s="1102"/>
      <c r="K1176" s="1102"/>
      <c r="L1176" s="1102"/>
      <c r="M1176" s="1102"/>
    </row>
    <row r="1177" spans="1:11" s="108" customFormat="1" ht="18" customHeight="1">
      <c r="A1177" s="988" t="s">
        <v>196</v>
      </c>
      <c r="B1177" s="989"/>
      <c r="C1177" s="989"/>
      <c r="D1177" s="989"/>
      <c r="E1177" s="989"/>
      <c r="F1177" s="989"/>
      <c r="G1177" s="989"/>
      <c r="H1177" s="989"/>
      <c r="I1177" s="989"/>
      <c r="J1177" s="975"/>
      <c r="K1177" s="287"/>
    </row>
    <row r="1178" spans="1:11" s="108" customFormat="1" ht="12" customHeight="1">
      <c r="A1178" s="284"/>
      <c r="B1178" s="285"/>
      <c r="C1178" s="285"/>
      <c r="D1178" s="285"/>
      <c r="E1178" s="285"/>
      <c r="F1178" s="285"/>
      <c r="G1178" s="285"/>
      <c r="H1178" s="285"/>
      <c r="I1178" s="285"/>
      <c r="J1178" s="60"/>
      <c r="K1178" s="287"/>
    </row>
    <row r="1179" spans="1:15" s="108" customFormat="1" ht="50.25" customHeight="1">
      <c r="A1179" s="239">
        <v>1</v>
      </c>
      <c r="B1179" s="332" t="s">
        <v>690</v>
      </c>
      <c r="C1179" s="239" t="s">
        <v>292</v>
      </c>
      <c r="D1179" s="239">
        <v>4</v>
      </c>
      <c r="E1179" s="239" t="s">
        <v>292</v>
      </c>
      <c r="F1179" s="239">
        <v>4</v>
      </c>
      <c r="G1179" s="239" t="s">
        <v>292</v>
      </c>
      <c r="H1179" s="239">
        <v>718.4</v>
      </c>
      <c r="I1179" s="239" t="s">
        <v>292</v>
      </c>
      <c r="J1179" s="239">
        <f>SUM(G1179:I1179)</f>
        <v>718.4</v>
      </c>
      <c r="K1179" s="332">
        <v>4</v>
      </c>
      <c r="L1179" s="299"/>
      <c r="M1179" s="290" t="s">
        <v>693</v>
      </c>
      <c r="N1179" s="468"/>
      <c r="O1179" s="299"/>
    </row>
    <row r="1180" spans="1:15" s="141" customFormat="1" ht="61.5" customHeight="1">
      <c r="A1180" s="312">
        <v>2</v>
      </c>
      <c r="B1180" s="292" t="s">
        <v>691</v>
      </c>
      <c r="C1180" s="312" t="s">
        <v>292</v>
      </c>
      <c r="D1180" s="312">
        <v>1</v>
      </c>
      <c r="E1180" s="312" t="s">
        <v>292</v>
      </c>
      <c r="F1180" s="312">
        <v>2</v>
      </c>
      <c r="G1180" s="312" t="s">
        <v>292</v>
      </c>
      <c r="H1180" s="312">
        <v>65</v>
      </c>
      <c r="I1180" s="312" t="s">
        <v>292</v>
      </c>
      <c r="J1180" s="312">
        <f>SUM(G1180:I1180)</f>
        <v>65</v>
      </c>
      <c r="K1180" s="292">
        <v>2</v>
      </c>
      <c r="L1180" s="423"/>
      <c r="M1180" s="424" t="s">
        <v>694</v>
      </c>
      <c r="N1180" s="425"/>
      <c r="O1180" s="354"/>
    </row>
    <row r="1181" spans="1:15" s="108" customFormat="1" ht="32.25" customHeight="1">
      <c r="A1181" s="312">
        <v>3</v>
      </c>
      <c r="B1181" s="292" t="s">
        <v>692</v>
      </c>
      <c r="C1181" s="312" t="s">
        <v>292</v>
      </c>
      <c r="D1181" s="312" t="s">
        <v>292</v>
      </c>
      <c r="E1181" s="312" t="s">
        <v>292</v>
      </c>
      <c r="F1181" s="312">
        <v>2</v>
      </c>
      <c r="G1181" s="312" t="s">
        <v>292</v>
      </c>
      <c r="H1181" s="312">
        <v>58</v>
      </c>
      <c r="I1181" s="312" t="s">
        <v>292</v>
      </c>
      <c r="J1181" s="312">
        <v>58</v>
      </c>
      <c r="K1181" s="292">
        <v>2</v>
      </c>
      <c r="L1181" s="423"/>
      <c r="M1181" s="424" t="s">
        <v>695</v>
      </c>
      <c r="N1181" s="425"/>
      <c r="O1181" s="798"/>
    </row>
    <row r="1182" spans="1:12" s="108" customFormat="1" ht="18.75" customHeight="1">
      <c r="A1182" s="977" t="s">
        <v>125</v>
      </c>
      <c r="B1182" s="977"/>
      <c r="C1182" s="578" t="s">
        <v>292</v>
      </c>
      <c r="D1182" s="398">
        <f>SUM(D1179:D1181)</f>
        <v>5</v>
      </c>
      <c r="E1182" s="146" t="s">
        <v>292</v>
      </c>
      <c r="F1182" s="398">
        <f>SUM(F1179:F1181)</f>
        <v>8</v>
      </c>
      <c r="G1182" s="146" t="s">
        <v>292</v>
      </c>
      <c r="H1182" s="393">
        <f>SUM(H1179:H1181)</f>
        <v>841.4</v>
      </c>
      <c r="I1182" s="146" t="s">
        <v>292</v>
      </c>
      <c r="J1182" s="392">
        <f>SUM(J1179:J1181)</f>
        <v>841.4</v>
      </c>
      <c r="K1182" s="398">
        <f>SUM(K1179:K1181)</f>
        <v>8</v>
      </c>
      <c r="L1182" s="118"/>
    </row>
    <row r="1183" spans="1:13" s="108" customFormat="1" ht="34.5" customHeight="1">
      <c r="A1183" s="1103" t="s">
        <v>1173</v>
      </c>
      <c r="B1183" s="1103"/>
      <c r="C1183" s="1103"/>
      <c r="D1183" s="1103"/>
      <c r="E1183" s="1103"/>
      <c r="F1183" s="1103"/>
      <c r="G1183" s="1103"/>
      <c r="H1183" s="1103"/>
      <c r="I1183" s="1103"/>
      <c r="J1183" s="1103"/>
      <c r="K1183" s="1103"/>
      <c r="L1183" s="1103"/>
      <c r="M1183" s="1103"/>
    </row>
    <row r="1184" spans="1:15" s="108" customFormat="1" ht="26.25" customHeight="1">
      <c r="A1184" s="239">
        <v>1</v>
      </c>
      <c r="B1184" s="414" t="s">
        <v>1076</v>
      </c>
      <c r="C1184" s="381" t="s">
        <v>292</v>
      </c>
      <c r="D1184" s="334" t="s">
        <v>292</v>
      </c>
      <c r="E1184" s="382">
        <v>1</v>
      </c>
      <c r="F1184" s="334" t="s">
        <v>292</v>
      </c>
      <c r="G1184" s="386">
        <v>2.0619</v>
      </c>
      <c r="H1184" s="334" t="s">
        <v>292</v>
      </c>
      <c r="I1184" s="335" t="s">
        <v>292</v>
      </c>
      <c r="J1184" s="386">
        <v>2.0619</v>
      </c>
      <c r="K1184" s="239">
        <v>1</v>
      </c>
      <c r="L1184" s="290" t="s">
        <v>1077</v>
      </c>
      <c r="M1184" s="257"/>
      <c r="N1184" s="257"/>
      <c r="O1184" s="257"/>
    </row>
    <row r="1185" spans="1:15" s="108" customFormat="1" ht="23.25" customHeight="1">
      <c r="A1185" s="1094" t="s">
        <v>102</v>
      </c>
      <c r="B1185" s="1095"/>
      <c r="C1185" s="114" t="s">
        <v>292</v>
      </c>
      <c r="D1185" s="369" t="s">
        <v>292</v>
      </c>
      <c r="E1185" s="370">
        <v>1</v>
      </c>
      <c r="F1185" s="369" t="s">
        <v>292</v>
      </c>
      <c r="G1185" s="436">
        <v>2.0619</v>
      </c>
      <c r="H1185" s="369" t="s">
        <v>292</v>
      </c>
      <c r="I1185" s="271" t="s">
        <v>292</v>
      </c>
      <c r="J1185" s="436">
        <v>2.0619</v>
      </c>
      <c r="K1185" s="117">
        <v>1</v>
      </c>
      <c r="L1185" s="290"/>
      <c r="M1185" s="257"/>
      <c r="N1185" s="257"/>
      <c r="O1185" s="257"/>
    </row>
    <row r="1186" spans="1:9" s="108" customFormat="1" ht="12.75">
      <c r="A1186" s="60"/>
      <c r="B1186" s="60"/>
      <c r="C1186" s="60"/>
      <c r="D1186" s="60"/>
      <c r="E1186" s="60"/>
      <c r="F1186" s="60"/>
      <c r="G1186" s="60"/>
      <c r="H1186" s="60"/>
      <c r="I1186" s="60"/>
    </row>
    <row r="1187" spans="1:9" ht="12.75">
      <c r="A1187" s="100"/>
      <c r="B1187" s="100"/>
      <c r="C1187" s="100"/>
      <c r="D1187" s="100"/>
      <c r="E1187" s="100"/>
      <c r="F1187" s="100"/>
      <c r="G1187" s="100"/>
      <c r="H1187" s="100"/>
      <c r="I1187" s="100"/>
    </row>
    <row r="1188" spans="1:9" ht="12.75">
      <c r="A1188" s="100"/>
      <c r="B1188" s="100"/>
      <c r="C1188" s="100"/>
      <c r="D1188" s="100"/>
      <c r="E1188" s="100"/>
      <c r="F1188" s="100"/>
      <c r="G1188" s="100"/>
      <c r="H1188" s="100"/>
      <c r="I1188" s="100"/>
    </row>
    <row r="1189" spans="1:9" ht="12.75">
      <c r="A1189" s="100"/>
      <c r="B1189" s="100"/>
      <c r="C1189" s="100"/>
      <c r="D1189" s="100"/>
      <c r="E1189" s="100"/>
      <c r="F1189" s="100"/>
      <c r="G1189" s="100"/>
      <c r="H1189" s="100"/>
      <c r="I1189" s="100"/>
    </row>
    <row r="1190" spans="1:9" ht="12.75">
      <c r="A1190" s="100"/>
      <c r="B1190" s="100"/>
      <c r="C1190" s="100"/>
      <c r="D1190" s="100"/>
      <c r="E1190" s="100"/>
      <c r="F1190" s="100"/>
      <c r="G1190" s="100"/>
      <c r="H1190" s="100"/>
      <c r="I1190" s="100"/>
    </row>
    <row r="1191" spans="1:9" ht="12.75">
      <c r="A1191" s="100"/>
      <c r="B1191" s="100"/>
      <c r="C1191" s="100"/>
      <c r="D1191" s="100"/>
      <c r="E1191" s="100"/>
      <c r="F1191" s="100"/>
      <c r="G1191" s="100"/>
      <c r="H1191" s="100"/>
      <c r="I1191" s="100"/>
    </row>
    <row r="1192" spans="1:9" ht="12.75">
      <c r="A1192" s="100"/>
      <c r="B1192" s="100"/>
      <c r="C1192" s="100"/>
      <c r="D1192" s="100"/>
      <c r="E1192" s="100"/>
      <c r="F1192" s="100"/>
      <c r="G1192" s="100"/>
      <c r="H1192" s="100"/>
      <c r="I1192" s="100"/>
    </row>
    <row r="1193" spans="1:9" ht="12.75">
      <c r="A1193" s="100"/>
      <c r="B1193" s="100"/>
      <c r="C1193" s="100"/>
      <c r="D1193" s="100"/>
      <c r="E1193" s="100"/>
      <c r="F1193" s="100"/>
      <c r="G1193" s="100"/>
      <c r="H1193" s="100"/>
      <c r="I1193" s="100"/>
    </row>
    <row r="1194" spans="1:9" ht="12.75">
      <c r="A1194" s="100"/>
      <c r="B1194" s="100"/>
      <c r="C1194" s="100"/>
      <c r="D1194" s="100"/>
      <c r="E1194" s="100"/>
      <c r="F1194" s="100"/>
      <c r="G1194" s="100"/>
      <c r="H1194" s="100"/>
      <c r="I1194" s="100"/>
    </row>
    <row r="1195" spans="1:9" ht="12.75">
      <c r="A1195" s="100"/>
      <c r="B1195" s="100"/>
      <c r="C1195" s="100"/>
      <c r="D1195" s="100"/>
      <c r="E1195" s="100"/>
      <c r="F1195" s="100"/>
      <c r="G1195" s="100"/>
      <c r="H1195" s="100"/>
      <c r="I1195" s="100"/>
    </row>
    <row r="1196" spans="1:9" ht="12.75">
      <c r="A1196" s="100"/>
      <c r="B1196" s="100"/>
      <c r="C1196" s="100"/>
      <c r="D1196" s="100"/>
      <c r="E1196" s="100"/>
      <c r="F1196" s="100"/>
      <c r="G1196" s="100"/>
      <c r="H1196" s="100"/>
      <c r="I1196" s="100"/>
    </row>
  </sheetData>
  <sheetProtection/>
  <mergeCells count="381">
    <mergeCell ref="O48:P48"/>
    <mergeCell ref="A460:L460"/>
    <mergeCell ref="A462:B462"/>
    <mergeCell ref="A463:M463"/>
    <mergeCell ref="A474:IV474"/>
    <mergeCell ref="M805:M812"/>
    <mergeCell ref="A437:J437"/>
    <mergeCell ref="B196:J196"/>
    <mergeCell ref="O805:O812"/>
    <mergeCell ref="B766:L766"/>
    <mergeCell ref="A1176:M1176"/>
    <mergeCell ref="A1183:M1183"/>
    <mergeCell ref="A1137:M1138"/>
    <mergeCell ref="A1139:IV1139"/>
    <mergeCell ref="P831:R831"/>
    <mergeCell ref="B220:J220"/>
    <mergeCell ref="O1021:O1024"/>
    <mergeCell ref="A419:B419"/>
    <mergeCell ref="L805:L812"/>
    <mergeCell ref="N805:N812"/>
    <mergeCell ref="A1185:B1185"/>
    <mergeCell ref="M293:M299"/>
    <mergeCell ref="P825:R825"/>
    <mergeCell ref="P826:R826"/>
    <mergeCell ref="P827:R827"/>
    <mergeCell ref="P828:R828"/>
    <mergeCell ref="P829:R829"/>
    <mergeCell ref="P830:R830"/>
    <mergeCell ref="M1021:M1024"/>
    <mergeCell ref="N1021:N1024"/>
    <mergeCell ref="K805:K812"/>
    <mergeCell ref="A472:B472"/>
    <mergeCell ref="P272:R272"/>
    <mergeCell ref="S272:U272"/>
    <mergeCell ref="P273:R273"/>
    <mergeCell ref="A274:B274"/>
    <mergeCell ref="K489:K492"/>
    <mergeCell ref="B520:J520"/>
    <mergeCell ref="A445:J445"/>
    <mergeCell ref="A534:C534"/>
    <mergeCell ref="A59:B59"/>
    <mergeCell ref="N73:N80"/>
    <mergeCell ref="O73:O80"/>
    <mergeCell ref="A81:B81"/>
    <mergeCell ref="M73:M80"/>
    <mergeCell ref="B228:J228"/>
    <mergeCell ref="A212:B212"/>
    <mergeCell ref="B61:J61"/>
    <mergeCell ref="B71:J71"/>
    <mergeCell ref="L73:L80"/>
    <mergeCell ref="B84:J84"/>
    <mergeCell ref="B90:J90"/>
    <mergeCell ref="B98:J98"/>
    <mergeCell ref="B191:K192"/>
    <mergeCell ref="B109:J109"/>
    <mergeCell ref="B159:J159"/>
    <mergeCell ref="B183:J183"/>
    <mergeCell ref="B167:J167"/>
    <mergeCell ref="B138:J138"/>
    <mergeCell ref="A129:B129"/>
    <mergeCell ref="B440:J440"/>
    <mergeCell ref="B204:J204"/>
    <mergeCell ref="A226:B226"/>
    <mergeCell ref="B209:J209"/>
    <mergeCell ref="B231:J231"/>
    <mergeCell ref="A257:B257"/>
    <mergeCell ref="A214:J214"/>
    <mergeCell ref="B251:J251"/>
    <mergeCell ref="B432:J432"/>
    <mergeCell ref="A448:B448"/>
    <mergeCell ref="A476:B476"/>
    <mergeCell ref="A450:K450"/>
    <mergeCell ref="A452:J452"/>
    <mergeCell ref="B465:J465"/>
    <mergeCell ref="B775:J775"/>
    <mergeCell ref="B547:J547"/>
    <mergeCell ref="B645:J645"/>
    <mergeCell ref="A643:B643"/>
    <mergeCell ref="B483:J483"/>
    <mergeCell ref="B500:J500"/>
    <mergeCell ref="A512:B512"/>
    <mergeCell ref="A523:J523"/>
    <mergeCell ref="A518:B518"/>
    <mergeCell ref="B631:J631"/>
    <mergeCell ref="B291:J291"/>
    <mergeCell ref="B467:J467"/>
    <mergeCell ref="A478:J478"/>
    <mergeCell ref="B566:J566"/>
    <mergeCell ref="A591:B591"/>
    <mergeCell ref="B671:J671"/>
    <mergeCell ref="A664:B664"/>
    <mergeCell ref="B553:J553"/>
    <mergeCell ref="A526:B526"/>
    <mergeCell ref="B508:J508"/>
    <mergeCell ref="A538:K538"/>
    <mergeCell ref="A528:K528"/>
    <mergeCell ref="B541:J541"/>
    <mergeCell ref="B584:J584"/>
    <mergeCell ref="A564:B564"/>
    <mergeCell ref="A147:B147"/>
    <mergeCell ref="A202:B202"/>
    <mergeCell ref="B421:J421"/>
    <mergeCell ref="K293:K299"/>
    <mergeCell ref="A217:B217"/>
    <mergeCell ref="A399:B399"/>
    <mergeCell ref="A219:I219"/>
    <mergeCell ref="A268:B268"/>
    <mergeCell ref="A289:B289"/>
    <mergeCell ref="B131:J131"/>
    <mergeCell ref="B150:J150"/>
    <mergeCell ref="A157:B157"/>
    <mergeCell ref="A381:J381"/>
    <mergeCell ref="A194:B194"/>
    <mergeCell ref="B175:J175"/>
    <mergeCell ref="B325:J325"/>
    <mergeCell ref="B302:J302"/>
    <mergeCell ref="A247:O247"/>
    <mergeCell ref="B259:L259"/>
    <mergeCell ref="B2:J2"/>
    <mergeCell ref="G4:J4"/>
    <mergeCell ref="B10:J10"/>
    <mergeCell ref="B12:J12"/>
    <mergeCell ref="B15:J15"/>
    <mergeCell ref="B39:J39"/>
    <mergeCell ref="A32:J32"/>
    <mergeCell ref="H5:H7"/>
    <mergeCell ref="I5:I7"/>
    <mergeCell ref="C5:C7"/>
    <mergeCell ref="A978:I978"/>
    <mergeCell ref="B284:J284"/>
    <mergeCell ref="B356:J356"/>
    <mergeCell ref="A300:B300"/>
    <mergeCell ref="A387:K387"/>
    <mergeCell ref="A1017:B1017"/>
    <mergeCell ref="A931:B931"/>
    <mergeCell ref="K793:K800"/>
    <mergeCell ref="A531:J531"/>
    <mergeCell ref="B514:J514"/>
    <mergeCell ref="B1005:J1005"/>
    <mergeCell ref="A1010:I1010"/>
    <mergeCell ref="B939:J939"/>
    <mergeCell ref="A959:B959"/>
    <mergeCell ref="A973:B973"/>
    <mergeCell ref="A987:I987"/>
    <mergeCell ref="A981:B981"/>
    <mergeCell ref="A1008:B1008"/>
    <mergeCell ref="B975:J975"/>
    <mergeCell ref="A956:J956"/>
    <mergeCell ref="A1162:I1162"/>
    <mergeCell ref="A1146:I1146"/>
    <mergeCell ref="A1025:B1025"/>
    <mergeCell ref="A1052:B1052"/>
    <mergeCell ref="A1059:J1059"/>
    <mergeCell ref="A1041:B1041"/>
    <mergeCell ref="A1054:I1054"/>
    <mergeCell ref="A1074:B1074"/>
    <mergeCell ref="A1033:B1033"/>
    <mergeCell ref="A1035:J1035"/>
    <mergeCell ref="A1182:B1182"/>
    <mergeCell ref="A1177:J1177"/>
    <mergeCell ref="B1151:J1151"/>
    <mergeCell ref="A1155:B1155"/>
    <mergeCell ref="B1131:J1131"/>
    <mergeCell ref="B1143:J1143"/>
    <mergeCell ref="A1168:I1168"/>
    <mergeCell ref="A1135:B1135"/>
    <mergeCell ref="A1173:B1173"/>
    <mergeCell ref="A1165:B1165"/>
    <mergeCell ref="A992:I992"/>
    <mergeCell ref="A1062:B1062"/>
    <mergeCell ref="A1128:B1128"/>
    <mergeCell ref="A1157:J1157"/>
    <mergeCell ref="A1057:B1057"/>
    <mergeCell ref="A1065:I1065"/>
    <mergeCell ref="A1027:I1027"/>
    <mergeCell ref="A1003:B1003"/>
    <mergeCell ref="A1132:I1132"/>
    <mergeCell ref="A1102:I1102"/>
    <mergeCell ref="A1083:B1083"/>
    <mergeCell ref="B1108:J1108"/>
    <mergeCell ref="A1122:J1122"/>
    <mergeCell ref="A1091:B1091"/>
    <mergeCell ref="B1116:J1116"/>
    <mergeCell ref="A1086:I1086"/>
    <mergeCell ref="A1097:I1097"/>
    <mergeCell ref="A1111:I1111"/>
    <mergeCell ref="A1114:B1114"/>
    <mergeCell ref="A1076:I1076"/>
    <mergeCell ref="A1120:B1120"/>
    <mergeCell ref="A1106:B1106"/>
    <mergeCell ref="A961:J961"/>
    <mergeCell ref="A937:B937"/>
    <mergeCell ref="A966:I966"/>
    <mergeCell ref="A945:B945"/>
    <mergeCell ref="A964:B964"/>
    <mergeCell ref="A942:I942"/>
    <mergeCell ref="B1094:J1094"/>
    <mergeCell ref="AC1097:AJ1097"/>
    <mergeCell ref="CW1097:DD1097"/>
    <mergeCell ref="DU1097:EB1097"/>
    <mergeCell ref="M1097:T1097"/>
    <mergeCell ref="U1097:AB1097"/>
    <mergeCell ref="J1096:J1098"/>
    <mergeCell ref="K1096:K1098"/>
    <mergeCell ref="IK1097:IR1097"/>
    <mergeCell ref="GG1097:GN1097"/>
    <mergeCell ref="GO1097:GV1097"/>
    <mergeCell ref="GW1097:HD1097"/>
    <mergeCell ref="HE1097:HL1097"/>
    <mergeCell ref="HU1097:IB1097"/>
    <mergeCell ref="HM1097:HT1097"/>
    <mergeCell ref="FQ1097:FX1097"/>
    <mergeCell ref="IC1097:IJ1097"/>
    <mergeCell ref="FY1097:GF1097"/>
    <mergeCell ref="BA1097:BH1097"/>
    <mergeCell ref="FA1097:FH1097"/>
    <mergeCell ref="BY1097:CF1097"/>
    <mergeCell ref="CG1097:CN1097"/>
    <mergeCell ref="CO1097:CV1097"/>
    <mergeCell ref="ES1097:EZ1097"/>
    <mergeCell ref="DE1097:DL1097"/>
    <mergeCell ref="FI1097:FP1097"/>
    <mergeCell ref="DM1097:DT1097"/>
    <mergeCell ref="AS1097:AZ1097"/>
    <mergeCell ref="B984:J984"/>
    <mergeCell ref="A1043:I1043"/>
    <mergeCell ref="A998:I998"/>
    <mergeCell ref="BQ1097:BX1097"/>
    <mergeCell ref="AK1097:AR1097"/>
    <mergeCell ref="EK1097:ER1097"/>
    <mergeCell ref="BI1097:BP1097"/>
    <mergeCell ref="B791:J791"/>
    <mergeCell ref="J986:J988"/>
    <mergeCell ref="B784:J784"/>
    <mergeCell ref="EC1097:EJ1097"/>
    <mergeCell ref="A635:B635"/>
    <mergeCell ref="A897:J897"/>
    <mergeCell ref="B834:J834"/>
    <mergeCell ref="A840:B840"/>
    <mergeCell ref="A868:B868"/>
    <mergeCell ref="B854:J854"/>
    <mergeCell ref="A924:J924"/>
    <mergeCell ref="B241:J241"/>
    <mergeCell ref="B367:J367"/>
    <mergeCell ref="A376:J376"/>
    <mergeCell ref="B308:J308"/>
    <mergeCell ref="B361:J361"/>
    <mergeCell ref="B623:J623"/>
    <mergeCell ref="B654:J654"/>
    <mergeCell ref="B617:J617"/>
    <mergeCell ref="B843:J843"/>
    <mergeCell ref="B749:J749"/>
    <mergeCell ref="A713:B713"/>
    <mergeCell ref="B659:J659"/>
    <mergeCell ref="A756:B756"/>
    <mergeCell ref="A498:B498"/>
    <mergeCell ref="A306:B306"/>
    <mergeCell ref="B348:J348"/>
    <mergeCell ref="A481:B481"/>
    <mergeCell ref="B637:J637"/>
    <mergeCell ref="B702:J702"/>
    <mergeCell ref="A782:B782"/>
    <mergeCell ref="B815:J815"/>
    <mergeCell ref="A813:B813"/>
    <mergeCell ref="A715:J715"/>
    <mergeCell ref="A700:B700"/>
    <mergeCell ref="A773:B773"/>
    <mergeCell ref="B707:J707"/>
    <mergeCell ref="B738:J738"/>
    <mergeCell ref="A764:B764"/>
    <mergeCell ref="B758:J758"/>
    <mergeCell ref="A879:J879"/>
    <mergeCell ref="A906:J906"/>
    <mergeCell ref="A862:J862"/>
    <mergeCell ref="A821:B821"/>
    <mergeCell ref="A852:B852"/>
    <mergeCell ref="A886:J886"/>
    <mergeCell ref="A832:B832"/>
    <mergeCell ref="A860:B860"/>
    <mergeCell ref="B823:J823"/>
    <mergeCell ref="A870:J870"/>
    <mergeCell ref="A25:J25"/>
    <mergeCell ref="B46:J46"/>
    <mergeCell ref="A44:B44"/>
    <mergeCell ref="A382:K382"/>
    <mergeCell ref="B270:J270"/>
    <mergeCell ref="B55:J55"/>
    <mergeCell ref="B189:J189"/>
    <mergeCell ref="A115:K115"/>
    <mergeCell ref="K140:K146"/>
    <mergeCell ref="K73:K80"/>
    <mergeCell ref="A123:J123"/>
    <mergeCell ref="A281:B281"/>
    <mergeCell ref="A551:B551"/>
    <mergeCell ref="B593:J593"/>
    <mergeCell ref="B579:J579"/>
    <mergeCell ref="A207:B207"/>
    <mergeCell ref="A491:J491"/>
    <mergeCell ref="B373:J373"/>
    <mergeCell ref="A412:B412"/>
    <mergeCell ref="B354:J354"/>
    <mergeCell ref="B569:J569"/>
    <mergeCell ref="B561:J561"/>
    <mergeCell ref="A669:B669"/>
    <mergeCell ref="B696:J696"/>
    <mergeCell ref="A676:B676"/>
    <mergeCell ref="B691:J691"/>
    <mergeCell ref="A689:B689"/>
    <mergeCell ref="B684:J684"/>
    <mergeCell ref="A694:B694"/>
    <mergeCell ref="A682:B682"/>
    <mergeCell ref="B678:J678"/>
    <mergeCell ref="A485:K485"/>
    <mergeCell ref="A606:B606"/>
    <mergeCell ref="A603:J603"/>
    <mergeCell ref="B666:J666"/>
    <mergeCell ref="A657:B657"/>
    <mergeCell ref="A544:B544"/>
    <mergeCell ref="A600:J600"/>
    <mergeCell ref="A598:B598"/>
    <mergeCell ref="A582:B582"/>
    <mergeCell ref="A577:B577"/>
    <mergeCell ref="A400:L400"/>
    <mergeCell ref="A431:B431"/>
    <mergeCell ref="B276:J276"/>
    <mergeCell ref="B339:J339"/>
    <mergeCell ref="A319:K319"/>
    <mergeCell ref="A427:B427"/>
    <mergeCell ref="B332:J332"/>
    <mergeCell ref="A414:J414"/>
    <mergeCell ref="A393:K393"/>
    <mergeCell ref="A911:B911"/>
    <mergeCell ref="A915:J915"/>
    <mergeCell ref="K1021:K1024"/>
    <mergeCell ref="A921:B921"/>
    <mergeCell ref="A1019:I1019"/>
    <mergeCell ref="A933:J933"/>
    <mergeCell ref="K986:K988"/>
    <mergeCell ref="A954:B954"/>
    <mergeCell ref="A947:I947"/>
    <mergeCell ref="K926:K930"/>
    <mergeCell ref="B730:J730"/>
    <mergeCell ref="A629:C629"/>
    <mergeCell ref="A895:B895"/>
    <mergeCell ref="A904:B904"/>
    <mergeCell ref="K888:K894"/>
    <mergeCell ref="A877:B877"/>
    <mergeCell ref="B803:J803"/>
    <mergeCell ref="A705:B705"/>
    <mergeCell ref="B719:J719"/>
    <mergeCell ref="B717:J717"/>
    <mergeCell ref="J5:J7"/>
    <mergeCell ref="K464:K465"/>
    <mergeCell ref="L1021:L1024"/>
    <mergeCell ref="B614:J614"/>
    <mergeCell ref="B608:J608"/>
    <mergeCell ref="A612:B612"/>
    <mergeCell ref="A555:P555"/>
    <mergeCell ref="A557:B557"/>
    <mergeCell ref="L917:L918"/>
    <mergeCell ref="A801:B801"/>
    <mergeCell ref="L5:L7"/>
    <mergeCell ref="M5:M7"/>
    <mergeCell ref="N5:N7"/>
    <mergeCell ref="O5:O7"/>
    <mergeCell ref="D5:D7"/>
    <mergeCell ref="E5:E7"/>
    <mergeCell ref="F5:F7"/>
    <mergeCell ref="G5:G7"/>
    <mergeCell ref="K4:K7"/>
    <mergeCell ref="C4:F4"/>
    <mergeCell ref="M872:M876"/>
    <mergeCell ref="B4:B7"/>
    <mergeCell ref="A429:L429"/>
    <mergeCell ref="L4:M4"/>
    <mergeCell ref="L293:L299"/>
    <mergeCell ref="A403:P403"/>
    <mergeCell ref="A406:R406"/>
    <mergeCell ref="A405:B405"/>
    <mergeCell ref="A402:B402"/>
    <mergeCell ref="N4:O4"/>
  </mergeCells>
  <printOptions/>
  <pageMargins left="0.7874015748031497" right="0.7874015748031497" top="0.984251968503937" bottom="0.984251968503937" header="0.5118110236220472" footer="0.5118110236220472"/>
  <pageSetup firstPageNumber="21" useFirstPageNumber="1" horizontalDpi="600" verticalDpi="600" orientation="landscape" paperSize="9" scale="4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11"/>
  <sheetViews>
    <sheetView tabSelected="1" zoomScaleSheetLayoutView="100" workbookViewId="0" topLeftCell="A95">
      <selection activeCell="B111" sqref="B111:K111"/>
    </sheetView>
  </sheetViews>
  <sheetFormatPr defaultColWidth="9.00390625" defaultRowHeight="12.75"/>
  <cols>
    <col min="1" max="1" width="3.25390625" style="25" customWidth="1"/>
    <col min="2" max="2" width="19.125" style="25" customWidth="1"/>
    <col min="3" max="3" width="6.875" style="25" customWidth="1"/>
    <col min="4" max="4" width="6.00390625" style="25" customWidth="1"/>
    <col min="5" max="5" width="7.00390625" style="25" customWidth="1"/>
    <col min="6" max="6" width="10.625" style="25" customWidth="1"/>
    <col min="7" max="7" width="9.75390625" style="25" customWidth="1"/>
    <col min="8" max="8" width="17.00390625" style="25" customWidth="1"/>
    <col min="9" max="9" width="17.625" style="25" customWidth="1"/>
    <col min="10" max="10" width="16.25390625" style="25" customWidth="1"/>
    <col min="11" max="11" width="17.875" style="25" customWidth="1"/>
    <col min="12" max="12" width="11.00390625" style="25" customWidth="1"/>
    <col min="13" max="16384" width="9.125" style="25" customWidth="1"/>
  </cols>
  <sheetData>
    <row r="1" spans="1:12" ht="3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0.5" customHeight="1">
      <c r="A2" s="24"/>
      <c r="B2" s="1153" t="s">
        <v>148</v>
      </c>
      <c r="C2" s="1134"/>
      <c r="D2" s="1134"/>
      <c r="E2" s="1134"/>
      <c r="F2" s="1134"/>
      <c r="G2" s="1134"/>
      <c r="H2" s="1134"/>
      <c r="I2" s="1134"/>
      <c r="J2" s="1134"/>
      <c r="K2" s="1134"/>
      <c r="L2" s="24"/>
    </row>
    <row r="3" spans="1:12" ht="3" customHeight="1">
      <c r="A3" s="24"/>
      <c r="B3" s="26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20.25">
      <c r="A4" s="1124" t="s">
        <v>3</v>
      </c>
      <c r="B4" s="1127" t="s">
        <v>149</v>
      </c>
      <c r="C4" s="1146" t="s">
        <v>31</v>
      </c>
      <c r="D4" s="1147"/>
      <c r="E4" s="1147"/>
      <c r="F4" s="1147"/>
      <c r="G4" s="1147"/>
      <c r="H4" s="1146" t="s">
        <v>85</v>
      </c>
      <c r="I4" s="1147"/>
      <c r="J4" s="1147"/>
      <c r="K4" s="1147"/>
      <c r="L4" s="1135" t="s">
        <v>300</v>
      </c>
    </row>
    <row r="5" spans="1:13" ht="28.5" customHeight="1">
      <c r="A5" s="1125"/>
      <c r="B5" s="1128"/>
      <c r="C5" s="1130" t="s">
        <v>1162</v>
      </c>
      <c r="D5" s="1127" t="s">
        <v>41</v>
      </c>
      <c r="E5" s="1130" t="s">
        <v>1163</v>
      </c>
      <c r="F5" s="1130" t="s">
        <v>1164</v>
      </c>
      <c r="G5" s="1130" t="s">
        <v>1165</v>
      </c>
      <c r="H5" s="1130" t="s">
        <v>374</v>
      </c>
      <c r="I5" s="1130" t="s">
        <v>1166</v>
      </c>
      <c r="J5" s="1130" t="s">
        <v>375</v>
      </c>
      <c r="K5" s="1130" t="s">
        <v>53</v>
      </c>
      <c r="L5" s="1136"/>
      <c r="M5" s="24"/>
    </row>
    <row r="6" spans="1:13" ht="15" customHeight="1">
      <c r="A6" s="1125"/>
      <c r="B6" s="1128"/>
      <c r="C6" s="1131"/>
      <c r="D6" s="1128"/>
      <c r="E6" s="1131"/>
      <c r="F6" s="1131"/>
      <c r="G6" s="1131"/>
      <c r="H6" s="1131"/>
      <c r="I6" s="1131"/>
      <c r="J6" s="1131"/>
      <c r="K6" s="1131"/>
      <c r="L6" s="1136"/>
      <c r="M6" s="24"/>
    </row>
    <row r="7" spans="1:12" ht="15" customHeight="1">
      <c r="A7" s="1125"/>
      <c r="B7" s="1128"/>
      <c r="C7" s="1131"/>
      <c r="D7" s="1128"/>
      <c r="E7" s="1131"/>
      <c r="F7" s="1131"/>
      <c r="G7" s="1131"/>
      <c r="H7" s="1131"/>
      <c r="I7" s="1131"/>
      <c r="J7" s="1131"/>
      <c r="K7" s="1131"/>
      <c r="L7" s="1136"/>
    </row>
    <row r="8" spans="1:12" ht="15" customHeight="1">
      <c r="A8" s="1126"/>
      <c r="B8" s="1129"/>
      <c r="C8" s="1132"/>
      <c r="D8" s="1129"/>
      <c r="E8" s="1132"/>
      <c r="F8" s="1132"/>
      <c r="G8" s="1132"/>
      <c r="H8" s="1132"/>
      <c r="I8" s="1132"/>
      <c r="J8" s="1132"/>
      <c r="K8" s="1132"/>
      <c r="L8" s="1137"/>
    </row>
    <row r="9" spans="1:12" ht="16.5" customHeight="1">
      <c r="A9" s="260" t="s">
        <v>4</v>
      </c>
      <c r="B9" s="260" t="s">
        <v>73</v>
      </c>
      <c r="C9" s="261" t="s">
        <v>74</v>
      </c>
      <c r="D9" s="261" t="s">
        <v>75</v>
      </c>
      <c r="E9" s="260" t="s">
        <v>76</v>
      </c>
      <c r="F9" s="260" t="s">
        <v>77</v>
      </c>
      <c r="G9" s="261" t="s">
        <v>78</v>
      </c>
      <c r="H9" s="261" t="s">
        <v>79</v>
      </c>
      <c r="I9" s="261" t="s">
        <v>80</v>
      </c>
      <c r="J9" s="261" t="s">
        <v>81</v>
      </c>
      <c r="K9" s="262" t="s">
        <v>82</v>
      </c>
      <c r="L9" s="235" t="s">
        <v>81</v>
      </c>
    </row>
    <row r="10" spans="1:12" ht="27">
      <c r="A10" s="1155" t="s">
        <v>158</v>
      </c>
      <c r="B10" s="1156"/>
      <c r="C10" s="1156"/>
      <c r="D10" s="1156"/>
      <c r="E10" s="1156"/>
      <c r="F10" s="1156"/>
      <c r="G10" s="1156"/>
      <c r="H10" s="1156"/>
      <c r="I10" s="1156"/>
      <c r="J10" s="1156"/>
      <c r="K10" s="1156"/>
      <c r="L10" s="29"/>
    </row>
    <row r="11" spans="1:12" ht="12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2"/>
    </row>
    <row r="12" spans="1:12" ht="19.5" customHeight="1">
      <c r="A12" s="33" t="s">
        <v>5</v>
      </c>
      <c r="B12" s="1138" t="s">
        <v>159</v>
      </c>
      <c r="C12" s="1139"/>
      <c r="D12" s="1139"/>
      <c r="E12" s="1139"/>
      <c r="F12" s="1139"/>
      <c r="G12" s="1139"/>
      <c r="H12" s="1139"/>
      <c r="I12" s="1139"/>
      <c r="J12" s="1139"/>
      <c r="K12" s="1139"/>
      <c r="L12" s="29"/>
    </row>
    <row r="13" spans="1:12" ht="6.75" customHeight="1">
      <c r="A13" s="20"/>
      <c r="B13" s="21"/>
      <c r="C13" s="21"/>
      <c r="D13" s="21"/>
      <c r="E13" s="307"/>
      <c r="F13" s="307"/>
      <c r="G13" s="307"/>
      <c r="H13" s="307"/>
      <c r="I13" s="307"/>
      <c r="J13" s="307"/>
      <c r="K13" s="307"/>
      <c r="L13" s="29"/>
    </row>
    <row r="14" spans="1:12" ht="16.5" customHeight="1">
      <c r="A14" s="828">
        <v>1</v>
      </c>
      <c r="B14" s="829" t="s">
        <v>86</v>
      </c>
      <c r="C14" s="830">
        <v>6</v>
      </c>
      <c r="D14" s="831" t="s">
        <v>292</v>
      </c>
      <c r="E14" s="807">
        <v>102</v>
      </c>
      <c r="F14" s="807">
        <v>7933</v>
      </c>
      <c r="G14" s="807">
        <v>192</v>
      </c>
      <c r="H14" s="807">
        <v>491.55</v>
      </c>
      <c r="I14" s="807">
        <v>458.5</v>
      </c>
      <c r="J14" s="807">
        <v>210.5</v>
      </c>
      <c r="K14" s="807">
        <v>1160.55</v>
      </c>
      <c r="L14" s="807">
        <v>107</v>
      </c>
    </row>
    <row r="15" spans="1:12" ht="16.5" customHeight="1">
      <c r="A15" s="828">
        <v>2</v>
      </c>
      <c r="B15" s="829" t="s">
        <v>108</v>
      </c>
      <c r="C15" s="830">
        <v>3</v>
      </c>
      <c r="D15" s="812" t="s">
        <v>292</v>
      </c>
      <c r="E15" s="832">
        <v>44</v>
      </c>
      <c r="F15" s="807" t="s">
        <v>292</v>
      </c>
      <c r="G15" s="807" t="s">
        <v>292</v>
      </c>
      <c r="H15" s="807" t="s">
        <v>292</v>
      </c>
      <c r="I15" s="807" t="s">
        <v>292</v>
      </c>
      <c r="J15" s="832">
        <v>44306.1228</v>
      </c>
      <c r="K15" s="832">
        <v>44306.1228</v>
      </c>
      <c r="L15" s="832">
        <v>11</v>
      </c>
    </row>
    <row r="16" spans="1:12" ht="16.5" customHeight="1">
      <c r="A16" s="828">
        <v>3</v>
      </c>
      <c r="B16" s="829" t="s">
        <v>105</v>
      </c>
      <c r="C16" s="833">
        <v>2</v>
      </c>
      <c r="D16" s="834">
        <v>1</v>
      </c>
      <c r="E16" s="832">
        <v>3</v>
      </c>
      <c r="F16" s="807" t="s">
        <v>292</v>
      </c>
      <c r="G16" s="807">
        <v>4</v>
      </c>
      <c r="H16" s="807" t="s">
        <v>292</v>
      </c>
      <c r="I16" s="807">
        <v>568.308</v>
      </c>
      <c r="J16" s="807" t="s">
        <v>292</v>
      </c>
      <c r="K16" s="832">
        <v>568.308</v>
      </c>
      <c r="L16" s="832">
        <v>4</v>
      </c>
    </row>
    <row r="17" spans="1:12" ht="16.5" customHeight="1">
      <c r="A17" s="828">
        <v>4</v>
      </c>
      <c r="B17" s="835" t="s">
        <v>106</v>
      </c>
      <c r="C17" s="805">
        <v>3</v>
      </c>
      <c r="D17" s="812" t="s">
        <v>292</v>
      </c>
      <c r="E17" s="832">
        <v>22</v>
      </c>
      <c r="F17" s="807" t="s">
        <v>292</v>
      </c>
      <c r="G17" s="807" t="s">
        <v>292</v>
      </c>
      <c r="H17" s="807" t="s">
        <v>292</v>
      </c>
      <c r="I17" s="807" t="s">
        <v>292</v>
      </c>
      <c r="J17" s="832">
        <v>59.67</v>
      </c>
      <c r="K17" s="832">
        <v>59.67</v>
      </c>
      <c r="L17" s="832">
        <v>22</v>
      </c>
    </row>
    <row r="18" spans="1:12" ht="16.5" customHeight="1">
      <c r="A18" s="828">
        <v>5</v>
      </c>
      <c r="B18" s="835" t="s">
        <v>88</v>
      </c>
      <c r="C18" s="805">
        <v>5</v>
      </c>
      <c r="D18" s="805">
        <v>2</v>
      </c>
      <c r="E18" s="807">
        <v>239</v>
      </c>
      <c r="F18" s="807">
        <v>14151</v>
      </c>
      <c r="G18" s="807">
        <v>84</v>
      </c>
      <c r="H18" s="807">
        <v>1581.4</v>
      </c>
      <c r="I18" s="807">
        <v>1949.5</v>
      </c>
      <c r="J18" s="807">
        <v>176.059</v>
      </c>
      <c r="K18" s="807">
        <v>3706.959</v>
      </c>
      <c r="L18" s="807">
        <v>18</v>
      </c>
    </row>
    <row r="19" spans="1:12" s="839" customFormat="1" ht="16.5" customHeight="1">
      <c r="A19" s="836">
        <v>6</v>
      </c>
      <c r="B19" s="837" t="s">
        <v>89</v>
      </c>
      <c r="C19" s="838">
        <v>2</v>
      </c>
      <c r="D19" s="812" t="s">
        <v>292</v>
      </c>
      <c r="E19" s="807">
        <v>12</v>
      </c>
      <c r="F19" s="807" t="s">
        <v>292</v>
      </c>
      <c r="G19" s="807">
        <v>1</v>
      </c>
      <c r="H19" s="807" t="s">
        <v>292</v>
      </c>
      <c r="I19" s="807">
        <v>14</v>
      </c>
      <c r="J19" s="807">
        <v>44.3</v>
      </c>
      <c r="K19" s="807">
        <v>58.3</v>
      </c>
      <c r="L19" s="807">
        <v>13</v>
      </c>
    </row>
    <row r="20" spans="1:12" ht="16.5" customHeight="1">
      <c r="A20" s="840">
        <v>7</v>
      </c>
      <c r="B20" s="841" t="s">
        <v>90</v>
      </c>
      <c r="C20" s="833">
        <v>6</v>
      </c>
      <c r="D20" s="834">
        <v>1</v>
      </c>
      <c r="E20" s="807">
        <v>172</v>
      </c>
      <c r="F20" s="807">
        <v>276</v>
      </c>
      <c r="G20" s="807">
        <v>41</v>
      </c>
      <c r="H20" s="807">
        <v>8.07</v>
      </c>
      <c r="I20" s="807">
        <v>12.962</v>
      </c>
      <c r="J20" s="807">
        <v>73.264</v>
      </c>
      <c r="K20" s="807">
        <v>94.296</v>
      </c>
      <c r="L20" s="807">
        <v>29</v>
      </c>
    </row>
    <row r="21" spans="1:12" ht="16.5" customHeight="1">
      <c r="A21" s="805">
        <v>8</v>
      </c>
      <c r="B21" s="806" t="s">
        <v>91</v>
      </c>
      <c r="C21" s="805">
        <v>4</v>
      </c>
      <c r="D21" s="805">
        <v>4</v>
      </c>
      <c r="E21" s="807">
        <v>492</v>
      </c>
      <c r="F21" s="807">
        <v>25164</v>
      </c>
      <c r="G21" s="807">
        <v>300</v>
      </c>
      <c r="H21" s="807">
        <v>1833.96</v>
      </c>
      <c r="I21" s="807">
        <v>2175.22</v>
      </c>
      <c r="J21" s="807">
        <v>303.41</v>
      </c>
      <c r="K21" s="807">
        <v>4312.59</v>
      </c>
      <c r="L21" s="807">
        <v>1</v>
      </c>
    </row>
    <row r="22" spans="1:12" ht="16.5" customHeight="1">
      <c r="A22" s="805">
        <v>9</v>
      </c>
      <c r="B22" s="806" t="s">
        <v>92</v>
      </c>
      <c r="C22" s="805">
        <v>2</v>
      </c>
      <c r="D22" s="805">
        <v>1</v>
      </c>
      <c r="E22" s="807">
        <v>16</v>
      </c>
      <c r="F22" s="807" t="s">
        <v>292</v>
      </c>
      <c r="G22" s="807" t="s">
        <v>292</v>
      </c>
      <c r="H22" s="807" t="s">
        <v>292</v>
      </c>
      <c r="I22" s="807">
        <v>41.4</v>
      </c>
      <c r="J22" s="807">
        <v>2.2</v>
      </c>
      <c r="K22" s="807">
        <v>43.6</v>
      </c>
      <c r="L22" s="807">
        <v>16</v>
      </c>
    </row>
    <row r="23" spans="1:12" ht="16.5" customHeight="1">
      <c r="A23" s="805">
        <v>10</v>
      </c>
      <c r="B23" s="806" t="s">
        <v>93</v>
      </c>
      <c r="C23" s="805">
        <v>4</v>
      </c>
      <c r="D23" s="812" t="s">
        <v>292</v>
      </c>
      <c r="E23" s="807">
        <v>16</v>
      </c>
      <c r="F23" s="807" t="s">
        <v>292</v>
      </c>
      <c r="G23" s="807">
        <v>2</v>
      </c>
      <c r="H23" s="807" t="s">
        <v>292</v>
      </c>
      <c r="I23" s="807">
        <v>95</v>
      </c>
      <c r="J23" s="807">
        <v>8901.98</v>
      </c>
      <c r="K23" s="807">
        <v>8996.98</v>
      </c>
      <c r="L23" s="807">
        <v>18</v>
      </c>
    </row>
    <row r="24" spans="1:12" ht="16.5" customHeight="1">
      <c r="A24" s="805">
        <v>11</v>
      </c>
      <c r="B24" s="806" t="s">
        <v>94</v>
      </c>
      <c r="C24" s="805">
        <v>7</v>
      </c>
      <c r="D24" s="805">
        <v>3</v>
      </c>
      <c r="E24" s="807">
        <v>142</v>
      </c>
      <c r="F24" s="807">
        <v>6408</v>
      </c>
      <c r="G24" s="807">
        <v>114</v>
      </c>
      <c r="H24" s="807">
        <v>555.9</v>
      </c>
      <c r="I24" s="807">
        <v>2187</v>
      </c>
      <c r="J24" s="807">
        <v>25.65</v>
      </c>
      <c r="K24" s="807">
        <v>2768.55</v>
      </c>
      <c r="L24" s="807">
        <v>206</v>
      </c>
    </row>
    <row r="25" spans="1:12" ht="16.5" customHeight="1">
      <c r="A25" s="805">
        <v>12</v>
      </c>
      <c r="B25" s="806" t="s">
        <v>95</v>
      </c>
      <c r="C25" s="805">
        <v>2</v>
      </c>
      <c r="D25" s="807" t="s">
        <v>292</v>
      </c>
      <c r="E25" s="832">
        <v>9</v>
      </c>
      <c r="F25" s="832">
        <v>27</v>
      </c>
      <c r="G25" s="832">
        <v>14</v>
      </c>
      <c r="H25" s="832">
        <v>2</v>
      </c>
      <c r="I25" s="832">
        <v>14.37</v>
      </c>
      <c r="J25" s="832">
        <v>8</v>
      </c>
      <c r="K25" s="832">
        <v>24.37</v>
      </c>
      <c r="L25" s="832">
        <v>12</v>
      </c>
    </row>
    <row r="26" spans="1:12" ht="16.5" customHeight="1">
      <c r="A26" s="107">
        <v>13</v>
      </c>
      <c r="B26" s="842" t="s">
        <v>155</v>
      </c>
      <c r="C26" s="107">
        <v>3</v>
      </c>
      <c r="D26" s="807" t="s">
        <v>292</v>
      </c>
      <c r="E26" s="807">
        <v>23</v>
      </c>
      <c r="F26" s="807" t="s">
        <v>292</v>
      </c>
      <c r="G26" s="807" t="s">
        <v>292</v>
      </c>
      <c r="H26" s="807" t="s">
        <v>292</v>
      </c>
      <c r="I26" s="807" t="s">
        <v>292</v>
      </c>
      <c r="J26" s="807">
        <v>117.6</v>
      </c>
      <c r="K26" s="807">
        <v>117.6</v>
      </c>
      <c r="L26" s="807">
        <v>18</v>
      </c>
    </row>
    <row r="27" spans="1:12" ht="16.5" customHeight="1">
      <c r="A27" s="805">
        <v>14</v>
      </c>
      <c r="B27" s="806" t="s">
        <v>109</v>
      </c>
      <c r="C27" s="805">
        <v>4</v>
      </c>
      <c r="D27" s="807" t="s">
        <v>292</v>
      </c>
      <c r="E27" s="807">
        <v>15</v>
      </c>
      <c r="F27" s="807" t="s">
        <v>292</v>
      </c>
      <c r="G27" s="807" t="s">
        <v>292</v>
      </c>
      <c r="H27" s="807" t="s">
        <v>292</v>
      </c>
      <c r="I27" s="807" t="s">
        <v>292</v>
      </c>
      <c r="J27" s="807">
        <v>238.81</v>
      </c>
      <c r="K27" s="807">
        <v>238.81</v>
      </c>
      <c r="L27" s="807">
        <v>15</v>
      </c>
    </row>
    <row r="28" spans="1:12" ht="16.5" customHeight="1">
      <c r="A28" s="805">
        <v>15</v>
      </c>
      <c r="B28" s="806" t="s">
        <v>96</v>
      </c>
      <c r="C28" s="805">
        <v>3</v>
      </c>
      <c r="D28" s="807" t="s">
        <v>292</v>
      </c>
      <c r="E28" s="832">
        <v>22</v>
      </c>
      <c r="F28" s="832">
        <v>3558</v>
      </c>
      <c r="G28" s="832" t="s">
        <v>292</v>
      </c>
      <c r="H28" s="832">
        <v>144.18</v>
      </c>
      <c r="I28" s="832" t="s">
        <v>292</v>
      </c>
      <c r="J28" s="832">
        <v>54.5</v>
      </c>
      <c r="K28" s="832">
        <v>198.68</v>
      </c>
      <c r="L28" s="832">
        <v>22</v>
      </c>
    </row>
    <row r="29" spans="1:12" ht="16.5" customHeight="1">
      <c r="A29" s="805">
        <v>16</v>
      </c>
      <c r="B29" s="806" t="s">
        <v>110</v>
      </c>
      <c r="C29" s="805">
        <v>7</v>
      </c>
      <c r="D29" s="805">
        <v>5</v>
      </c>
      <c r="E29" s="807">
        <v>454</v>
      </c>
      <c r="F29" s="807">
        <v>9921</v>
      </c>
      <c r="G29" s="807">
        <v>188</v>
      </c>
      <c r="H29" s="807">
        <v>1395.6</v>
      </c>
      <c r="I29" s="807">
        <v>465.28</v>
      </c>
      <c r="J29" s="807">
        <v>568.62</v>
      </c>
      <c r="K29" s="807">
        <v>2429.5</v>
      </c>
      <c r="L29" s="807">
        <v>1</v>
      </c>
    </row>
    <row r="30" spans="1:12" ht="16.5" customHeight="1">
      <c r="A30" s="107">
        <v>17</v>
      </c>
      <c r="B30" s="843" t="s">
        <v>97</v>
      </c>
      <c r="C30" s="844">
        <v>5</v>
      </c>
      <c r="D30" s="844">
        <v>2</v>
      </c>
      <c r="E30" s="807">
        <v>148</v>
      </c>
      <c r="F30" s="807">
        <v>7391</v>
      </c>
      <c r="G30" s="807">
        <v>50</v>
      </c>
      <c r="H30" s="807">
        <v>600.844</v>
      </c>
      <c r="I30" s="807">
        <v>605.07</v>
      </c>
      <c r="J30" s="807">
        <v>1179.582</v>
      </c>
      <c r="K30" s="807">
        <v>2385.496</v>
      </c>
      <c r="L30" s="807">
        <v>65</v>
      </c>
    </row>
    <row r="31" spans="1:12" ht="16.5" customHeight="1">
      <c r="A31" s="845">
        <v>18</v>
      </c>
      <c r="B31" s="846" t="s">
        <v>98</v>
      </c>
      <c r="C31" s="847">
        <v>3</v>
      </c>
      <c r="D31" s="812" t="s">
        <v>292</v>
      </c>
      <c r="E31" s="807">
        <v>35</v>
      </c>
      <c r="F31" s="812" t="s">
        <v>292</v>
      </c>
      <c r="G31" s="807">
        <v>5</v>
      </c>
      <c r="H31" s="807">
        <v>5</v>
      </c>
      <c r="I31" s="807">
        <v>91.5</v>
      </c>
      <c r="J31" s="807">
        <v>17221</v>
      </c>
      <c r="K31" s="807">
        <v>17317.6</v>
      </c>
      <c r="L31" s="807">
        <v>38</v>
      </c>
    </row>
    <row r="32" spans="1:12" ht="16.5" customHeight="1">
      <c r="A32" s="848">
        <v>19</v>
      </c>
      <c r="B32" s="846" t="s">
        <v>99</v>
      </c>
      <c r="C32" s="847">
        <v>4</v>
      </c>
      <c r="D32" s="805">
        <v>1</v>
      </c>
      <c r="E32" s="807">
        <v>65</v>
      </c>
      <c r="F32" s="807" t="s">
        <v>292</v>
      </c>
      <c r="G32" s="807">
        <v>15</v>
      </c>
      <c r="H32" s="807" t="s">
        <v>292</v>
      </c>
      <c r="I32" s="807">
        <v>52.16</v>
      </c>
      <c r="J32" s="807">
        <v>659</v>
      </c>
      <c r="K32" s="807">
        <v>711.16</v>
      </c>
      <c r="L32" s="807">
        <v>59</v>
      </c>
    </row>
    <row r="33" spans="1:12" ht="16.5" customHeight="1">
      <c r="A33" s="848">
        <v>20</v>
      </c>
      <c r="B33" s="846" t="s">
        <v>100</v>
      </c>
      <c r="C33" s="847">
        <v>4</v>
      </c>
      <c r="D33" s="805">
        <v>7</v>
      </c>
      <c r="E33" s="812">
        <v>52</v>
      </c>
      <c r="F33" s="812" t="s">
        <v>292</v>
      </c>
      <c r="G33" s="812">
        <v>56</v>
      </c>
      <c r="H33" s="812" t="s">
        <v>292</v>
      </c>
      <c r="I33" s="812">
        <v>90.27</v>
      </c>
      <c r="J33" s="812" t="s">
        <v>292</v>
      </c>
      <c r="K33" s="812">
        <v>90.27</v>
      </c>
      <c r="L33" s="812">
        <v>43</v>
      </c>
    </row>
    <row r="34" spans="1:12" ht="16.5" customHeight="1">
      <c r="A34" s="849">
        <v>21</v>
      </c>
      <c r="B34" s="850" t="s">
        <v>101</v>
      </c>
      <c r="C34" s="851">
        <v>2</v>
      </c>
      <c r="D34" s="812" t="s">
        <v>292</v>
      </c>
      <c r="E34" s="693">
        <v>73</v>
      </c>
      <c r="F34" s="693">
        <v>3605</v>
      </c>
      <c r="G34" s="693">
        <v>19</v>
      </c>
      <c r="H34" s="693">
        <v>1316</v>
      </c>
      <c r="I34" s="693">
        <v>397.99</v>
      </c>
      <c r="J34" s="693" t="s">
        <v>292</v>
      </c>
      <c r="K34" s="693">
        <v>1713.99</v>
      </c>
      <c r="L34" s="693">
        <v>73</v>
      </c>
    </row>
    <row r="35" spans="1:12" ht="16.5" customHeight="1">
      <c r="A35" s="37"/>
      <c r="B35" s="614" t="s">
        <v>102</v>
      </c>
      <c r="C35" s="799">
        <f aca="true" t="shared" si="0" ref="C35:L35">SUM(C14:C34)</f>
        <v>81</v>
      </c>
      <c r="D35" s="157">
        <f t="shared" si="0"/>
        <v>27</v>
      </c>
      <c r="E35" s="213">
        <f t="shared" si="0"/>
        <v>2156</v>
      </c>
      <c r="F35" s="213">
        <f t="shared" si="0"/>
        <v>78434</v>
      </c>
      <c r="G35" s="213">
        <f t="shared" si="0"/>
        <v>1085</v>
      </c>
      <c r="H35" s="214">
        <f t="shared" si="0"/>
        <v>7934.504</v>
      </c>
      <c r="I35" s="214">
        <f t="shared" si="0"/>
        <v>9218.529999999999</v>
      </c>
      <c r="J35" s="214">
        <f t="shared" si="0"/>
        <v>74150.2678</v>
      </c>
      <c r="K35" s="215">
        <f t="shared" si="0"/>
        <v>91303.40180000002</v>
      </c>
      <c r="L35" s="213">
        <f t="shared" si="0"/>
        <v>791</v>
      </c>
    </row>
    <row r="36" spans="1:12" ht="12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307"/>
      <c r="L36" s="29"/>
    </row>
    <row r="37" spans="1:12" s="43" customFormat="1" ht="19.5" customHeight="1">
      <c r="A37" s="41"/>
      <c r="B37" s="1154" t="s">
        <v>160</v>
      </c>
      <c r="C37" s="1134"/>
      <c r="D37" s="1134"/>
      <c r="E37" s="1134"/>
      <c r="F37" s="1134"/>
      <c r="G37" s="1134"/>
      <c r="H37" s="1134"/>
      <c r="I37" s="1134"/>
      <c r="J37" s="1134"/>
      <c r="K37" s="1134"/>
      <c r="L37" s="42"/>
    </row>
    <row r="38" spans="1:12" ht="12" customHeight="1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9"/>
    </row>
    <row r="39" spans="1:12" ht="16.5" customHeight="1">
      <c r="A39" s="852">
        <v>1</v>
      </c>
      <c r="B39" s="853" t="s">
        <v>87</v>
      </c>
      <c r="C39" s="833">
        <v>1</v>
      </c>
      <c r="D39" s="833">
        <v>1</v>
      </c>
      <c r="E39" s="833">
        <v>2</v>
      </c>
      <c r="F39" s="833">
        <v>1645</v>
      </c>
      <c r="G39" s="833">
        <v>1</v>
      </c>
      <c r="H39" s="854">
        <v>202.72</v>
      </c>
      <c r="I39" s="855">
        <v>20</v>
      </c>
      <c r="J39" s="856" t="s">
        <v>292</v>
      </c>
      <c r="K39" s="857">
        <f>SUM(H39:J39)</f>
        <v>222.72</v>
      </c>
      <c r="L39" s="858">
        <v>2</v>
      </c>
    </row>
    <row r="40" spans="1:12" ht="16.5" customHeight="1">
      <c r="A40" s="107">
        <v>2</v>
      </c>
      <c r="B40" s="842" t="s">
        <v>88</v>
      </c>
      <c r="C40" s="107">
        <v>4</v>
      </c>
      <c r="D40" s="807" t="s">
        <v>292</v>
      </c>
      <c r="E40" s="807" t="s">
        <v>292</v>
      </c>
      <c r="F40" s="807">
        <v>168</v>
      </c>
      <c r="G40" s="807">
        <v>5</v>
      </c>
      <c r="H40" s="807">
        <v>56.192</v>
      </c>
      <c r="I40" s="807">
        <v>35.7</v>
      </c>
      <c r="J40" s="807" t="s">
        <v>292</v>
      </c>
      <c r="K40" s="807">
        <v>91.892</v>
      </c>
      <c r="L40" s="807">
        <v>10</v>
      </c>
    </row>
    <row r="41" spans="1:12" ht="16.5" customHeight="1">
      <c r="A41" s="107">
        <v>3</v>
      </c>
      <c r="B41" s="842" t="s">
        <v>92</v>
      </c>
      <c r="C41" s="107">
        <v>1</v>
      </c>
      <c r="D41" s="107" t="s">
        <v>292</v>
      </c>
      <c r="E41" s="807">
        <v>2</v>
      </c>
      <c r="F41" s="807">
        <v>82</v>
      </c>
      <c r="G41" s="807" t="s">
        <v>292</v>
      </c>
      <c r="H41" s="807">
        <v>10</v>
      </c>
      <c r="I41" s="807" t="s">
        <v>292</v>
      </c>
      <c r="J41" s="807" t="s">
        <v>292</v>
      </c>
      <c r="K41" s="807">
        <v>10</v>
      </c>
      <c r="L41" s="807">
        <v>2</v>
      </c>
    </row>
    <row r="42" spans="1:12" ht="16.5" customHeight="1">
      <c r="A42" s="859">
        <v>4</v>
      </c>
      <c r="B42" s="860" t="s">
        <v>94</v>
      </c>
      <c r="C42" s="830">
        <v>1</v>
      </c>
      <c r="D42" s="812" t="s">
        <v>292</v>
      </c>
      <c r="E42" s="807">
        <v>4</v>
      </c>
      <c r="F42" s="807">
        <v>728</v>
      </c>
      <c r="G42" s="807" t="s">
        <v>292</v>
      </c>
      <c r="H42" s="807">
        <v>65</v>
      </c>
      <c r="I42" s="807" t="s">
        <v>292</v>
      </c>
      <c r="J42" s="807" t="s">
        <v>292</v>
      </c>
      <c r="K42" s="807">
        <v>65</v>
      </c>
      <c r="L42" s="807">
        <v>4</v>
      </c>
    </row>
    <row r="43" spans="1:12" ht="16.5" customHeight="1">
      <c r="A43" s="859">
        <v>5</v>
      </c>
      <c r="B43" s="860" t="s">
        <v>110</v>
      </c>
      <c r="C43" s="830">
        <v>1</v>
      </c>
      <c r="D43" s="812" t="s">
        <v>292</v>
      </c>
      <c r="E43" s="807">
        <v>1</v>
      </c>
      <c r="F43" s="807" t="s">
        <v>292</v>
      </c>
      <c r="G43" s="807">
        <v>1</v>
      </c>
      <c r="H43" s="807" t="s">
        <v>292</v>
      </c>
      <c r="I43" s="807">
        <v>5.6</v>
      </c>
      <c r="J43" s="807" t="s">
        <v>292</v>
      </c>
      <c r="K43" s="807">
        <v>5.6</v>
      </c>
      <c r="L43" s="807">
        <v>1</v>
      </c>
    </row>
    <row r="44" spans="1:12" ht="16.5" customHeight="1">
      <c r="A44" s="859">
        <v>6</v>
      </c>
      <c r="B44" s="860" t="s">
        <v>97</v>
      </c>
      <c r="C44" s="830">
        <v>5</v>
      </c>
      <c r="D44" s="861">
        <v>2</v>
      </c>
      <c r="E44" s="812">
        <v>12</v>
      </c>
      <c r="F44" s="812">
        <v>420</v>
      </c>
      <c r="G44" s="812">
        <v>15</v>
      </c>
      <c r="H44" s="812">
        <v>96.16</v>
      </c>
      <c r="I44" s="812">
        <v>244.1305</v>
      </c>
      <c r="J44" s="812">
        <v>5</v>
      </c>
      <c r="K44" s="812">
        <v>345.2905</v>
      </c>
      <c r="L44" s="812">
        <v>23</v>
      </c>
    </row>
    <row r="45" spans="1:12" ht="16.5" customHeight="1">
      <c r="A45" s="44"/>
      <c r="B45" s="216" t="s">
        <v>102</v>
      </c>
      <c r="C45" s="799">
        <f aca="true" t="shared" si="1" ref="C45:I45">SUM(C39:C44)</f>
        <v>13</v>
      </c>
      <c r="D45" s="157">
        <f t="shared" si="1"/>
        <v>3</v>
      </c>
      <c r="E45" s="213">
        <f t="shared" si="1"/>
        <v>21</v>
      </c>
      <c r="F45" s="213">
        <f t="shared" si="1"/>
        <v>3043</v>
      </c>
      <c r="G45" s="213">
        <f t="shared" si="1"/>
        <v>22</v>
      </c>
      <c r="H45" s="217">
        <f t="shared" si="1"/>
        <v>430.072</v>
      </c>
      <c r="I45" s="214">
        <f t="shared" si="1"/>
        <v>305.4305</v>
      </c>
      <c r="J45" s="113">
        <v>5</v>
      </c>
      <c r="K45" s="215">
        <f>SUM(K39:K44)</f>
        <v>740.5025</v>
      </c>
      <c r="L45" s="213">
        <f>SUM(L39:L44)</f>
        <v>42</v>
      </c>
    </row>
    <row r="46" spans="1:12" ht="12" customHeight="1">
      <c r="A46" s="30"/>
      <c r="B46" s="45"/>
      <c r="C46" s="45"/>
      <c r="D46" s="45"/>
      <c r="E46" s="45"/>
      <c r="F46" s="45"/>
      <c r="G46" s="45"/>
      <c r="H46" s="45"/>
      <c r="I46" s="45"/>
      <c r="J46" s="45"/>
      <c r="K46" s="31"/>
      <c r="L46" s="29"/>
    </row>
    <row r="47" spans="1:12" ht="12" customHeight="1">
      <c r="A47" s="46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29"/>
    </row>
    <row r="48" spans="1:12" s="43" customFormat="1" ht="19.5" customHeight="1">
      <c r="A48" s="1133" t="s">
        <v>161</v>
      </c>
      <c r="B48" s="1139"/>
      <c r="C48" s="1139"/>
      <c r="D48" s="1139"/>
      <c r="E48" s="1139"/>
      <c r="F48" s="1139"/>
      <c r="G48" s="1139"/>
      <c r="H48" s="1139"/>
      <c r="I48" s="1139"/>
      <c r="J48" s="1139"/>
      <c r="K48" s="1139"/>
      <c r="L48" s="42"/>
    </row>
    <row r="49" spans="1:12" ht="12" customHeight="1">
      <c r="A49" s="20"/>
      <c r="B49" s="21"/>
      <c r="C49" s="21"/>
      <c r="D49" s="21"/>
      <c r="E49" s="307"/>
      <c r="F49" s="307"/>
      <c r="G49" s="307"/>
      <c r="H49" s="307"/>
      <c r="I49" s="307"/>
      <c r="J49" s="307"/>
      <c r="K49" s="307"/>
      <c r="L49" s="29"/>
    </row>
    <row r="50" spans="1:12" ht="16.5" customHeight="1">
      <c r="A50" s="805">
        <v>1</v>
      </c>
      <c r="B50" s="806" t="s">
        <v>86</v>
      </c>
      <c r="C50" s="805">
        <v>6</v>
      </c>
      <c r="D50" s="831" t="s">
        <v>292</v>
      </c>
      <c r="E50" s="777">
        <v>4</v>
      </c>
      <c r="F50" s="777">
        <v>190</v>
      </c>
      <c r="G50" s="777">
        <v>41</v>
      </c>
      <c r="H50" s="777">
        <v>32</v>
      </c>
      <c r="I50" s="777">
        <v>4468.1107</v>
      </c>
      <c r="J50" s="807" t="s">
        <v>292</v>
      </c>
      <c r="K50" s="777">
        <v>4500.1107</v>
      </c>
      <c r="L50" s="777">
        <v>46</v>
      </c>
    </row>
    <row r="51" spans="1:12" ht="16.5" customHeight="1">
      <c r="A51" s="805">
        <v>2</v>
      </c>
      <c r="B51" s="806" t="s">
        <v>108</v>
      </c>
      <c r="C51" s="805">
        <v>4</v>
      </c>
      <c r="D51" s="807" t="s">
        <v>292</v>
      </c>
      <c r="E51" s="777">
        <v>12</v>
      </c>
      <c r="F51" s="777">
        <v>2</v>
      </c>
      <c r="G51" s="777">
        <v>10</v>
      </c>
      <c r="H51" s="777">
        <v>5.2976</v>
      </c>
      <c r="I51" s="777">
        <v>424.94</v>
      </c>
      <c r="J51" s="807" t="s">
        <v>292</v>
      </c>
      <c r="K51" s="777">
        <v>430.2376</v>
      </c>
      <c r="L51" s="777">
        <v>12</v>
      </c>
    </row>
    <row r="52" spans="1:15" s="809" customFormat="1" ht="18.75" customHeight="1">
      <c r="A52" s="805">
        <v>3</v>
      </c>
      <c r="B52" s="806" t="s">
        <v>105</v>
      </c>
      <c r="C52" s="805">
        <v>2</v>
      </c>
      <c r="D52" s="807" t="s">
        <v>292</v>
      </c>
      <c r="E52" s="777">
        <v>2</v>
      </c>
      <c r="F52" s="807" t="s">
        <v>292</v>
      </c>
      <c r="G52" s="777">
        <v>2</v>
      </c>
      <c r="H52" s="807" t="s">
        <v>292</v>
      </c>
      <c r="I52" s="777">
        <v>155</v>
      </c>
      <c r="J52" s="807" t="s">
        <v>292</v>
      </c>
      <c r="K52" s="777">
        <v>155</v>
      </c>
      <c r="L52" s="808">
        <v>2</v>
      </c>
      <c r="M52" s="1122"/>
      <c r="N52" s="1123"/>
      <c r="O52" s="1123"/>
    </row>
    <row r="53" spans="1:12" ht="16.5" customHeight="1">
      <c r="A53" s="805">
        <v>4</v>
      </c>
      <c r="B53" s="806" t="s">
        <v>106</v>
      </c>
      <c r="C53" s="805">
        <v>4</v>
      </c>
      <c r="D53" s="807" t="s">
        <v>292</v>
      </c>
      <c r="E53" s="777">
        <v>2</v>
      </c>
      <c r="F53" s="777">
        <v>3</v>
      </c>
      <c r="G53" s="777">
        <v>13</v>
      </c>
      <c r="H53" s="777">
        <v>3</v>
      </c>
      <c r="I53" s="777">
        <v>1245.1</v>
      </c>
      <c r="J53" s="807" t="s">
        <v>292</v>
      </c>
      <c r="K53" s="777">
        <v>1248.1</v>
      </c>
      <c r="L53" s="777">
        <v>15</v>
      </c>
    </row>
    <row r="54" spans="1:12" ht="16.5" customHeight="1">
      <c r="A54" s="805">
        <v>5</v>
      </c>
      <c r="B54" s="862" t="s">
        <v>103</v>
      </c>
      <c r="C54" s="845">
        <v>6</v>
      </c>
      <c r="D54" s="807" t="s">
        <v>292</v>
      </c>
      <c r="E54" s="832">
        <v>461</v>
      </c>
      <c r="F54" s="807">
        <v>54513</v>
      </c>
      <c r="G54" s="807">
        <v>42</v>
      </c>
      <c r="H54" s="807">
        <v>11766</v>
      </c>
      <c r="I54" s="807">
        <v>4634</v>
      </c>
      <c r="J54" s="832" t="s">
        <v>292</v>
      </c>
      <c r="K54" s="832">
        <v>16400</v>
      </c>
      <c r="L54" s="832">
        <v>10</v>
      </c>
    </row>
    <row r="55" spans="1:12" ht="16.5" customHeight="1">
      <c r="A55" s="805">
        <v>6</v>
      </c>
      <c r="B55" s="806" t="s">
        <v>89</v>
      </c>
      <c r="C55" s="805">
        <v>2</v>
      </c>
      <c r="D55" s="807" t="s">
        <v>292</v>
      </c>
      <c r="E55" s="807">
        <v>20</v>
      </c>
      <c r="F55" s="807" t="s">
        <v>292</v>
      </c>
      <c r="G55" s="807">
        <v>12</v>
      </c>
      <c r="H55" s="807" t="s">
        <v>292</v>
      </c>
      <c r="I55" s="807">
        <v>1999.4</v>
      </c>
      <c r="J55" s="807" t="s">
        <v>292</v>
      </c>
      <c r="K55" s="807">
        <v>1999.4</v>
      </c>
      <c r="L55" s="807">
        <v>24</v>
      </c>
    </row>
    <row r="56" spans="1:12" ht="17.25" customHeight="1">
      <c r="A56" s="805">
        <v>7</v>
      </c>
      <c r="B56" s="806" t="s">
        <v>90</v>
      </c>
      <c r="C56" s="805">
        <v>3</v>
      </c>
      <c r="D56" s="807" t="s">
        <v>292</v>
      </c>
      <c r="E56" s="807">
        <v>22</v>
      </c>
      <c r="F56" s="832" t="s">
        <v>292</v>
      </c>
      <c r="G56" s="807">
        <v>19</v>
      </c>
      <c r="H56" s="832" t="s">
        <v>292</v>
      </c>
      <c r="I56" s="807">
        <v>2711.1</v>
      </c>
      <c r="J56" s="832" t="s">
        <v>292</v>
      </c>
      <c r="K56" s="807">
        <v>2711.1</v>
      </c>
      <c r="L56" s="807">
        <v>22</v>
      </c>
    </row>
    <row r="57" spans="1:12" ht="16.5" customHeight="1">
      <c r="A57" s="805">
        <v>8</v>
      </c>
      <c r="B57" s="806" t="s">
        <v>91</v>
      </c>
      <c r="C57" s="805">
        <v>3</v>
      </c>
      <c r="D57" s="807" t="s">
        <v>292</v>
      </c>
      <c r="E57" s="807">
        <v>32</v>
      </c>
      <c r="F57" s="807" t="s">
        <v>292</v>
      </c>
      <c r="G57" s="807">
        <v>31</v>
      </c>
      <c r="H57" s="807" t="s">
        <v>292</v>
      </c>
      <c r="I57" s="807">
        <v>6384.12</v>
      </c>
      <c r="J57" s="807" t="s">
        <v>292</v>
      </c>
      <c r="K57" s="807">
        <v>6384.12</v>
      </c>
      <c r="L57" s="807">
        <v>31</v>
      </c>
    </row>
    <row r="58" spans="1:12" ht="16.5" customHeight="1">
      <c r="A58" s="805">
        <v>9</v>
      </c>
      <c r="B58" s="806" t="s">
        <v>104</v>
      </c>
      <c r="C58" s="805">
        <v>7</v>
      </c>
      <c r="D58" s="807" t="s">
        <v>292</v>
      </c>
      <c r="E58" s="807">
        <v>118</v>
      </c>
      <c r="F58" s="807">
        <v>2</v>
      </c>
      <c r="G58" s="807">
        <v>61</v>
      </c>
      <c r="H58" s="807">
        <v>0.25</v>
      </c>
      <c r="I58" s="807">
        <v>4822.02</v>
      </c>
      <c r="J58" s="807">
        <v>120</v>
      </c>
      <c r="K58" s="807">
        <v>4827.27</v>
      </c>
      <c r="L58" s="807">
        <v>1</v>
      </c>
    </row>
    <row r="59" spans="1:12" ht="16.5" customHeight="1">
      <c r="A59" s="805">
        <v>10</v>
      </c>
      <c r="B59" s="806" t="s">
        <v>93</v>
      </c>
      <c r="C59" s="805">
        <v>2</v>
      </c>
      <c r="D59" s="807" t="s">
        <v>292</v>
      </c>
      <c r="E59" s="807">
        <v>1</v>
      </c>
      <c r="F59" s="807" t="s">
        <v>292</v>
      </c>
      <c r="G59" s="807">
        <v>9</v>
      </c>
      <c r="H59" s="807" t="s">
        <v>292</v>
      </c>
      <c r="I59" s="807">
        <v>24784.25</v>
      </c>
      <c r="J59" s="807">
        <v>1404.38</v>
      </c>
      <c r="K59" s="807">
        <v>26188.63</v>
      </c>
      <c r="L59" s="807">
        <v>10</v>
      </c>
    </row>
    <row r="60" spans="1:12" ht="16.5" customHeight="1">
      <c r="A60" s="805">
        <v>11</v>
      </c>
      <c r="B60" s="806" t="s">
        <v>94</v>
      </c>
      <c r="C60" s="805">
        <v>7</v>
      </c>
      <c r="D60" s="807" t="s">
        <v>292</v>
      </c>
      <c r="E60" s="807">
        <v>9</v>
      </c>
      <c r="F60" s="807">
        <v>228</v>
      </c>
      <c r="G60" s="807">
        <v>50</v>
      </c>
      <c r="H60" s="807">
        <v>110.06</v>
      </c>
      <c r="I60" s="807">
        <v>2577.85</v>
      </c>
      <c r="J60" s="807" t="s">
        <v>292</v>
      </c>
      <c r="K60" s="807">
        <v>2687.91</v>
      </c>
      <c r="L60" s="807">
        <v>61</v>
      </c>
    </row>
    <row r="61" spans="1:12" ht="16.5" customHeight="1">
      <c r="A61" s="805">
        <v>12</v>
      </c>
      <c r="B61" s="806" t="s">
        <v>107</v>
      </c>
      <c r="C61" s="805">
        <v>2</v>
      </c>
      <c r="D61" s="807" t="s">
        <v>292</v>
      </c>
      <c r="E61" s="807">
        <v>17</v>
      </c>
      <c r="F61" s="807" t="s">
        <v>292</v>
      </c>
      <c r="G61" s="807">
        <v>16</v>
      </c>
      <c r="H61" s="807" t="s">
        <v>292</v>
      </c>
      <c r="I61" s="807">
        <v>1439.73</v>
      </c>
      <c r="J61" s="807" t="s">
        <v>292</v>
      </c>
      <c r="K61" s="807">
        <v>1439.73</v>
      </c>
      <c r="L61" s="807">
        <v>19</v>
      </c>
    </row>
    <row r="62" spans="1:12" ht="16.5" customHeight="1">
      <c r="A62" s="805">
        <v>13</v>
      </c>
      <c r="B62" s="806" t="s">
        <v>96</v>
      </c>
      <c r="C62" s="805">
        <v>3</v>
      </c>
      <c r="D62" s="807" t="s">
        <v>292</v>
      </c>
      <c r="E62" s="832">
        <v>59</v>
      </c>
      <c r="F62" s="832" t="s">
        <v>292</v>
      </c>
      <c r="G62" s="832">
        <v>56</v>
      </c>
      <c r="H62" s="832" t="s">
        <v>292</v>
      </c>
      <c r="I62" s="832">
        <v>8090</v>
      </c>
      <c r="J62" s="832" t="s">
        <v>292</v>
      </c>
      <c r="K62" s="832">
        <v>8090</v>
      </c>
      <c r="L62" s="832">
        <v>59</v>
      </c>
    </row>
    <row r="63" spans="1:12" ht="16.5" customHeight="1">
      <c r="A63" s="805">
        <v>14</v>
      </c>
      <c r="B63" s="806" t="s">
        <v>98</v>
      </c>
      <c r="C63" s="805">
        <v>3</v>
      </c>
      <c r="D63" s="807" t="s">
        <v>292</v>
      </c>
      <c r="E63" s="807">
        <v>33</v>
      </c>
      <c r="F63" s="807" t="s">
        <v>292</v>
      </c>
      <c r="G63" s="807">
        <v>24</v>
      </c>
      <c r="H63" s="807" t="s">
        <v>292</v>
      </c>
      <c r="I63" s="807">
        <v>4183.91</v>
      </c>
      <c r="J63" s="807" t="s">
        <v>292</v>
      </c>
      <c r="K63" s="807">
        <v>4183.91</v>
      </c>
      <c r="L63" s="807">
        <v>50</v>
      </c>
    </row>
    <row r="64" spans="1:12" ht="16.5" customHeight="1">
      <c r="A64" s="805">
        <v>15</v>
      </c>
      <c r="B64" s="806" t="s">
        <v>99</v>
      </c>
      <c r="C64" s="805">
        <v>4</v>
      </c>
      <c r="D64" s="807" t="s">
        <v>292</v>
      </c>
      <c r="E64" s="807" t="s">
        <v>292</v>
      </c>
      <c r="F64" s="807">
        <v>2</v>
      </c>
      <c r="G64" s="807">
        <v>17</v>
      </c>
      <c r="H64" s="807">
        <v>100</v>
      </c>
      <c r="I64" s="807">
        <v>2060.89</v>
      </c>
      <c r="J64" s="807" t="s">
        <v>292</v>
      </c>
      <c r="K64" s="807">
        <v>2160.89</v>
      </c>
      <c r="L64" s="807">
        <v>18</v>
      </c>
    </row>
    <row r="65" spans="1:12" ht="16.5" customHeight="1">
      <c r="A65" s="805">
        <v>16</v>
      </c>
      <c r="B65" s="806" t="s">
        <v>101</v>
      </c>
      <c r="C65" s="805">
        <v>2</v>
      </c>
      <c r="D65" s="807" t="s">
        <v>292</v>
      </c>
      <c r="E65" s="812">
        <v>59</v>
      </c>
      <c r="F65" s="812">
        <v>27804</v>
      </c>
      <c r="G65" s="812">
        <v>222</v>
      </c>
      <c r="H65" s="812">
        <v>31612</v>
      </c>
      <c r="I65" s="812">
        <v>23675</v>
      </c>
      <c r="J65" s="812" t="s">
        <v>292</v>
      </c>
      <c r="K65" s="812">
        <v>55287.13</v>
      </c>
      <c r="L65" s="812">
        <v>16</v>
      </c>
    </row>
    <row r="66" spans="1:12" ht="16.5" customHeight="1">
      <c r="A66" s="50"/>
      <c r="B66" s="216" t="s">
        <v>102</v>
      </c>
      <c r="C66" s="218">
        <f aca="true" t="shared" si="2" ref="C66:L66">SUM(C50:C65)</f>
        <v>60</v>
      </c>
      <c r="D66" s="229" t="s">
        <v>292</v>
      </c>
      <c r="E66" s="219">
        <f t="shared" si="2"/>
        <v>851</v>
      </c>
      <c r="F66" s="219">
        <f t="shared" si="2"/>
        <v>82744</v>
      </c>
      <c r="G66" s="219">
        <f t="shared" si="2"/>
        <v>625</v>
      </c>
      <c r="H66" s="220">
        <f t="shared" si="2"/>
        <v>43628.6076</v>
      </c>
      <c r="I66" s="220">
        <f t="shared" si="2"/>
        <v>93655.4207</v>
      </c>
      <c r="J66" s="229">
        <v>1404.38</v>
      </c>
      <c r="K66" s="228">
        <f t="shared" si="2"/>
        <v>138693.53830000001</v>
      </c>
      <c r="L66" s="213">
        <f t="shared" si="2"/>
        <v>396</v>
      </c>
    </row>
    <row r="67" spans="1:12" ht="12" customHeight="1">
      <c r="A67" s="51"/>
      <c r="B67" s="52"/>
      <c r="C67" s="53"/>
      <c r="D67" s="31"/>
      <c r="E67" s="53"/>
      <c r="F67" s="53"/>
      <c r="G67" s="53"/>
      <c r="H67" s="53"/>
      <c r="I67" s="53"/>
      <c r="J67" s="53"/>
      <c r="K67" s="31"/>
      <c r="L67" s="29"/>
    </row>
    <row r="68" spans="1:12" s="43" customFormat="1" ht="19.5" customHeight="1">
      <c r="A68" s="1133" t="s">
        <v>162</v>
      </c>
      <c r="B68" s="1134"/>
      <c r="C68" s="1134"/>
      <c r="D68" s="1134"/>
      <c r="E68" s="1134"/>
      <c r="F68" s="1134"/>
      <c r="G68" s="1134"/>
      <c r="H68" s="1134"/>
      <c r="I68" s="1134"/>
      <c r="J68" s="1134"/>
      <c r="K68" s="1134"/>
      <c r="L68" s="42"/>
    </row>
    <row r="69" spans="1:12" ht="12" customHeight="1">
      <c r="A69" s="54"/>
      <c r="B69" s="55"/>
      <c r="C69" s="56"/>
      <c r="D69" s="21"/>
      <c r="E69" s="56"/>
      <c r="F69" s="56"/>
      <c r="G69" s="56"/>
      <c r="H69" s="56"/>
      <c r="I69" s="56"/>
      <c r="J69" s="56"/>
      <c r="K69" s="21"/>
      <c r="L69" s="29"/>
    </row>
    <row r="70" spans="1:12" ht="16.5" customHeight="1">
      <c r="A70" s="863">
        <v>1</v>
      </c>
      <c r="B70" s="864" t="s">
        <v>95</v>
      </c>
      <c r="C70" s="865">
        <v>1</v>
      </c>
      <c r="D70" s="807" t="s">
        <v>292</v>
      </c>
      <c r="E70" s="832">
        <v>1</v>
      </c>
      <c r="F70" s="832" t="s">
        <v>292</v>
      </c>
      <c r="G70" s="832">
        <v>1</v>
      </c>
      <c r="H70" s="832" t="s">
        <v>292</v>
      </c>
      <c r="I70" s="832">
        <v>1.6</v>
      </c>
      <c r="J70" s="832" t="s">
        <v>292</v>
      </c>
      <c r="K70" s="832">
        <v>1.6</v>
      </c>
      <c r="L70" s="832">
        <v>1</v>
      </c>
    </row>
    <row r="71" spans="1:12" ht="16.5" customHeight="1">
      <c r="A71" s="866">
        <v>2</v>
      </c>
      <c r="B71" s="867" t="s">
        <v>96</v>
      </c>
      <c r="C71" s="807">
        <v>1</v>
      </c>
      <c r="D71" s="147">
        <v>1</v>
      </c>
      <c r="E71" s="807" t="s">
        <v>292</v>
      </c>
      <c r="F71" s="807" t="s">
        <v>292</v>
      </c>
      <c r="G71" s="807">
        <v>1</v>
      </c>
      <c r="H71" s="807" t="s">
        <v>292</v>
      </c>
      <c r="I71" s="807">
        <v>0.4</v>
      </c>
      <c r="J71" s="807" t="s">
        <v>292</v>
      </c>
      <c r="K71" s="807">
        <v>0.4</v>
      </c>
      <c r="L71" s="807">
        <v>1</v>
      </c>
    </row>
    <row r="72" spans="1:12" ht="16.5" customHeight="1">
      <c r="A72" s="866">
        <v>3</v>
      </c>
      <c r="B72" s="868" t="s">
        <v>97</v>
      </c>
      <c r="C72" s="869">
        <v>2</v>
      </c>
      <c r="D72" s="858">
        <v>1</v>
      </c>
      <c r="E72" s="812" t="s">
        <v>292</v>
      </c>
      <c r="F72" s="812" t="s">
        <v>292</v>
      </c>
      <c r="G72" s="812">
        <v>2</v>
      </c>
      <c r="H72" s="812" t="s">
        <v>292</v>
      </c>
      <c r="I72" s="812">
        <v>0.364</v>
      </c>
      <c r="J72" s="812" t="s">
        <v>292</v>
      </c>
      <c r="K72" s="812">
        <v>0.364</v>
      </c>
      <c r="L72" s="812">
        <v>2</v>
      </c>
    </row>
    <row r="73" spans="1:12" ht="16.5" customHeight="1">
      <c r="A73" s="57"/>
      <c r="B73" s="138" t="s">
        <v>102</v>
      </c>
      <c r="C73" s="218">
        <f>SUM(C70:C72)</f>
        <v>4</v>
      </c>
      <c r="D73" s="221">
        <f>SUM(D70:D72)</f>
        <v>2</v>
      </c>
      <c r="E73" s="219">
        <f>SUM(E70:E72)</f>
        <v>1</v>
      </c>
      <c r="F73" s="113" t="s">
        <v>292</v>
      </c>
      <c r="G73" s="157">
        <f>SUM(G70:G72)</f>
        <v>4</v>
      </c>
      <c r="H73" s="113" t="s">
        <v>292</v>
      </c>
      <c r="I73" s="158">
        <f>SUM(I70:I72)</f>
        <v>2.364</v>
      </c>
      <c r="J73" s="113" t="s">
        <v>292</v>
      </c>
      <c r="K73" s="222">
        <f>SUM(K70:K72)</f>
        <v>2.364</v>
      </c>
      <c r="L73" s="213">
        <f>SUM(L70:L72)</f>
        <v>4</v>
      </c>
    </row>
    <row r="74" spans="1:12" ht="12" customHeight="1">
      <c r="A74" s="51"/>
      <c r="B74" s="52"/>
      <c r="C74" s="53"/>
      <c r="D74" s="31"/>
      <c r="E74" s="53"/>
      <c r="F74" s="53"/>
      <c r="G74" s="53"/>
      <c r="H74" s="53"/>
      <c r="I74" s="53"/>
      <c r="J74" s="53"/>
      <c r="K74" s="31"/>
      <c r="L74" s="29"/>
    </row>
    <row r="75" spans="1:12" s="43" customFormat="1" ht="19.5" customHeight="1">
      <c r="A75" s="1133" t="s">
        <v>163</v>
      </c>
      <c r="B75" s="1134"/>
      <c r="C75" s="1134"/>
      <c r="D75" s="1134"/>
      <c r="E75" s="1134"/>
      <c r="F75" s="1134"/>
      <c r="G75" s="1134"/>
      <c r="H75" s="1134"/>
      <c r="I75" s="1134"/>
      <c r="J75" s="1134"/>
      <c r="K75" s="1134"/>
      <c r="L75" s="42"/>
    </row>
    <row r="76" spans="1:12" ht="12" customHeight="1">
      <c r="A76" s="54"/>
      <c r="B76" s="55"/>
      <c r="C76" s="56"/>
      <c r="D76" s="21"/>
      <c r="E76" s="59"/>
      <c r="F76" s="59"/>
      <c r="G76" s="59"/>
      <c r="H76" s="59"/>
      <c r="I76" s="59"/>
      <c r="J76" s="59"/>
      <c r="K76" s="307"/>
      <c r="L76" s="29"/>
    </row>
    <row r="77" spans="1:12" ht="17.25" customHeight="1">
      <c r="A77" s="870">
        <v>1</v>
      </c>
      <c r="B77" s="871" t="s">
        <v>94</v>
      </c>
      <c r="C77" s="807">
        <v>1</v>
      </c>
      <c r="D77" s="872">
        <v>1</v>
      </c>
      <c r="E77" s="812">
        <v>1</v>
      </c>
      <c r="F77" s="812">
        <v>75</v>
      </c>
      <c r="G77" s="812">
        <v>1</v>
      </c>
      <c r="H77" s="812">
        <v>9.2</v>
      </c>
      <c r="I77" s="812">
        <v>0.7</v>
      </c>
      <c r="J77" s="812" t="s">
        <v>292</v>
      </c>
      <c r="K77" s="812">
        <v>9.9</v>
      </c>
      <c r="L77" s="812">
        <v>2</v>
      </c>
    </row>
    <row r="78" spans="1:12" ht="16.5" customHeight="1">
      <c r="A78" s="58"/>
      <c r="B78" s="171" t="s">
        <v>102</v>
      </c>
      <c r="C78" s="609">
        <v>1</v>
      </c>
      <c r="D78" s="263">
        <f aca="true" t="shared" si="3" ref="D78:I78">SUM(D77)</f>
        <v>1</v>
      </c>
      <c r="E78" s="263">
        <f t="shared" si="3"/>
        <v>1</v>
      </c>
      <c r="F78" s="263">
        <f t="shared" si="3"/>
        <v>75</v>
      </c>
      <c r="G78" s="263">
        <f t="shared" si="3"/>
        <v>1</v>
      </c>
      <c r="H78" s="264">
        <f t="shared" si="3"/>
        <v>9.2</v>
      </c>
      <c r="I78" s="264">
        <f t="shared" si="3"/>
        <v>0.7</v>
      </c>
      <c r="J78" s="113" t="s">
        <v>292</v>
      </c>
      <c r="K78" s="264">
        <v>9.9</v>
      </c>
      <c r="L78" s="265">
        <f>SUM(L77)</f>
        <v>2</v>
      </c>
    </row>
    <row r="79" spans="1:12" ht="12" customHeight="1">
      <c r="A79" s="51"/>
      <c r="B79" s="52"/>
      <c r="C79" s="59"/>
      <c r="D79" s="60"/>
      <c r="E79" s="59"/>
      <c r="F79" s="59"/>
      <c r="G79" s="59"/>
      <c r="H79" s="59"/>
      <c r="I79" s="59"/>
      <c r="J79" s="59"/>
      <c r="K79" s="307"/>
      <c r="L79" s="29"/>
    </row>
    <row r="80" spans="1:12" ht="19.5" customHeight="1">
      <c r="A80" s="1013" t="s">
        <v>164</v>
      </c>
      <c r="B80" s="1019"/>
      <c r="C80" s="1019"/>
      <c r="D80" s="1019"/>
      <c r="E80" s="1019"/>
      <c r="F80" s="1019"/>
      <c r="G80" s="1019"/>
      <c r="H80" s="1019"/>
      <c r="I80" s="1019"/>
      <c r="J80" s="1019"/>
      <c r="K80" s="1019"/>
      <c r="L80" s="29"/>
    </row>
    <row r="81" spans="1:12" ht="12" customHeight="1">
      <c r="A81" s="51"/>
      <c r="B81" s="52"/>
      <c r="C81" s="59"/>
      <c r="D81" s="60"/>
      <c r="E81" s="59"/>
      <c r="F81" s="59"/>
      <c r="G81" s="59"/>
      <c r="H81" s="59"/>
      <c r="I81" s="59"/>
      <c r="J81" s="59"/>
      <c r="K81" s="307"/>
      <c r="L81" s="29"/>
    </row>
    <row r="82" spans="1:12" ht="16.5" customHeight="1">
      <c r="A82" s="147">
        <v>1</v>
      </c>
      <c r="B82" s="873" t="s">
        <v>108</v>
      </c>
      <c r="C82" s="858">
        <v>1</v>
      </c>
      <c r="D82" s="812" t="s">
        <v>292</v>
      </c>
      <c r="E82" s="807">
        <v>1</v>
      </c>
      <c r="F82" s="812" t="s">
        <v>292</v>
      </c>
      <c r="G82" s="777">
        <v>1</v>
      </c>
      <c r="H82" s="812" t="s">
        <v>292</v>
      </c>
      <c r="I82" s="777">
        <v>10</v>
      </c>
      <c r="J82" s="812" t="s">
        <v>292</v>
      </c>
      <c r="K82" s="777">
        <v>10</v>
      </c>
      <c r="L82" s="777">
        <v>1</v>
      </c>
    </row>
    <row r="83" spans="1:12" ht="16.5" customHeight="1">
      <c r="A83" s="147">
        <v>2</v>
      </c>
      <c r="B83" s="874" t="s">
        <v>103</v>
      </c>
      <c r="C83" s="147">
        <v>1</v>
      </c>
      <c r="D83" s="812" t="s">
        <v>292</v>
      </c>
      <c r="E83" s="807">
        <v>2</v>
      </c>
      <c r="F83" s="777">
        <v>31</v>
      </c>
      <c r="G83" s="777">
        <v>1</v>
      </c>
      <c r="H83" s="777">
        <v>2</v>
      </c>
      <c r="I83" s="777">
        <v>1</v>
      </c>
      <c r="J83" s="777" t="s">
        <v>292</v>
      </c>
      <c r="K83" s="777">
        <v>3</v>
      </c>
      <c r="L83" s="777">
        <v>2</v>
      </c>
    </row>
    <row r="84" spans="1:12" ht="16.5" customHeight="1">
      <c r="A84" s="147">
        <v>3</v>
      </c>
      <c r="B84" s="810" t="s">
        <v>88</v>
      </c>
      <c r="C84" s="811">
        <v>5</v>
      </c>
      <c r="D84" s="812" t="s">
        <v>292</v>
      </c>
      <c r="E84" s="807">
        <v>13</v>
      </c>
      <c r="F84" s="807">
        <v>990</v>
      </c>
      <c r="G84" s="807">
        <v>9</v>
      </c>
      <c r="H84" s="807">
        <v>155.1106</v>
      </c>
      <c r="I84" s="807">
        <v>62.8036</v>
      </c>
      <c r="J84" s="807">
        <v>11.0194</v>
      </c>
      <c r="K84" s="807">
        <v>228.9336</v>
      </c>
      <c r="L84" s="807">
        <v>95</v>
      </c>
    </row>
    <row r="85" spans="1:15" s="809" customFormat="1" ht="16.5" customHeight="1">
      <c r="A85" s="147">
        <v>4</v>
      </c>
      <c r="B85" s="810" t="s">
        <v>105</v>
      </c>
      <c r="C85" s="811">
        <v>1</v>
      </c>
      <c r="D85" s="812" t="s">
        <v>292</v>
      </c>
      <c r="E85" s="807">
        <v>2</v>
      </c>
      <c r="F85" s="812" t="s">
        <v>292</v>
      </c>
      <c r="G85" s="807">
        <v>2</v>
      </c>
      <c r="H85" s="812" t="s">
        <v>292</v>
      </c>
      <c r="I85" s="807">
        <v>42.57</v>
      </c>
      <c r="J85" s="812" t="s">
        <v>292</v>
      </c>
      <c r="K85" s="807">
        <v>42.57</v>
      </c>
      <c r="L85" s="807">
        <v>2</v>
      </c>
      <c r="M85" s="1122"/>
      <c r="N85" s="1123"/>
      <c r="O85" s="1123"/>
    </row>
    <row r="86" spans="1:15" s="809" customFormat="1" ht="16.5" customHeight="1">
      <c r="A86" s="147">
        <v>5</v>
      </c>
      <c r="B86" s="810" t="s">
        <v>87</v>
      </c>
      <c r="C86" s="811">
        <v>1</v>
      </c>
      <c r="D86" s="812" t="s">
        <v>292</v>
      </c>
      <c r="E86" s="812" t="s">
        <v>292</v>
      </c>
      <c r="F86" s="812" t="s">
        <v>292</v>
      </c>
      <c r="G86" s="807">
        <v>1</v>
      </c>
      <c r="H86" s="812" t="s">
        <v>292</v>
      </c>
      <c r="I86" s="807">
        <v>40</v>
      </c>
      <c r="J86" s="812" t="s">
        <v>292</v>
      </c>
      <c r="K86" s="807">
        <v>40</v>
      </c>
      <c r="L86" s="807">
        <v>1</v>
      </c>
      <c r="M86" s="1122"/>
      <c r="N86" s="1123"/>
      <c r="O86" s="1123"/>
    </row>
    <row r="87" spans="1:12" s="809" customFormat="1" ht="16.5" customHeight="1">
      <c r="A87" s="866">
        <v>6</v>
      </c>
      <c r="B87" s="875" t="s">
        <v>93</v>
      </c>
      <c r="C87" s="147">
        <v>4</v>
      </c>
      <c r="D87" s="812" t="s">
        <v>292</v>
      </c>
      <c r="E87" s="807">
        <v>8</v>
      </c>
      <c r="F87" s="807">
        <v>1697</v>
      </c>
      <c r="G87" s="807" t="s">
        <v>292</v>
      </c>
      <c r="H87" s="807">
        <v>703.282</v>
      </c>
      <c r="I87" s="807" t="s">
        <v>292</v>
      </c>
      <c r="J87" s="807">
        <v>2809.07</v>
      </c>
      <c r="K87" s="807">
        <v>3512.352</v>
      </c>
      <c r="L87" s="807">
        <v>8</v>
      </c>
    </row>
    <row r="88" spans="1:12" s="809" customFormat="1" ht="16.5" customHeight="1">
      <c r="A88" s="866">
        <v>7</v>
      </c>
      <c r="B88" s="875" t="s">
        <v>94</v>
      </c>
      <c r="C88" s="147">
        <v>3</v>
      </c>
      <c r="D88" s="812" t="s">
        <v>292</v>
      </c>
      <c r="E88" s="807">
        <v>5</v>
      </c>
      <c r="F88" s="807">
        <v>193</v>
      </c>
      <c r="G88" s="807">
        <v>2</v>
      </c>
      <c r="H88" s="807">
        <v>30</v>
      </c>
      <c r="I88" s="807">
        <v>10</v>
      </c>
      <c r="J88" s="807" t="s">
        <v>292</v>
      </c>
      <c r="K88" s="807">
        <v>40</v>
      </c>
      <c r="L88" s="807">
        <v>7</v>
      </c>
    </row>
    <row r="89" spans="1:12" s="809" customFormat="1" ht="16.5" customHeight="1">
      <c r="A89" s="813">
        <v>8</v>
      </c>
      <c r="B89" s="868" t="s">
        <v>97</v>
      </c>
      <c r="C89" s="147">
        <v>4</v>
      </c>
      <c r="D89" s="812" t="s">
        <v>292</v>
      </c>
      <c r="E89" s="807">
        <v>4</v>
      </c>
      <c r="F89" s="807">
        <v>465</v>
      </c>
      <c r="G89" s="807">
        <v>7</v>
      </c>
      <c r="H89" s="807">
        <v>60.35</v>
      </c>
      <c r="I89" s="807">
        <v>89.01</v>
      </c>
      <c r="J89" s="807">
        <v>29</v>
      </c>
      <c r="K89" s="807">
        <v>178.36</v>
      </c>
      <c r="L89" s="807">
        <v>11</v>
      </c>
    </row>
    <row r="90" spans="1:15" s="809" customFormat="1" ht="16.5" customHeight="1">
      <c r="A90" s="813">
        <v>9</v>
      </c>
      <c r="B90" s="814" t="s">
        <v>98</v>
      </c>
      <c r="C90" s="815">
        <v>1</v>
      </c>
      <c r="D90" s="812" t="s">
        <v>292</v>
      </c>
      <c r="E90" s="807">
        <v>1</v>
      </c>
      <c r="F90" s="812" t="s">
        <v>292</v>
      </c>
      <c r="G90" s="812" t="s">
        <v>292</v>
      </c>
      <c r="H90" s="812" t="s">
        <v>292</v>
      </c>
      <c r="I90" s="812" t="s">
        <v>292</v>
      </c>
      <c r="J90" s="807">
        <v>463</v>
      </c>
      <c r="K90" s="807">
        <v>463</v>
      </c>
      <c r="L90" s="807">
        <v>1</v>
      </c>
      <c r="M90" s="1122"/>
      <c r="N90" s="1123"/>
      <c r="O90" s="1123"/>
    </row>
    <row r="91" spans="1:12" ht="16.5" customHeight="1">
      <c r="A91" s="866">
        <v>10</v>
      </c>
      <c r="B91" s="814" t="s">
        <v>156</v>
      </c>
      <c r="C91" s="815">
        <v>1</v>
      </c>
      <c r="D91" s="812" t="s">
        <v>292</v>
      </c>
      <c r="E91" s="812" t="s">
        <v>292</v>
      </c>
      <c r="F91" s="812" t="s">
        <v>292</v>
      </c>
      <c r="G91" s="812">
        <v>1</v>
      </c>
      <c r="H91" s="812" t="s">
        <v>292</v>
      </c>
      <c r="I91" s="812">
        <v>14.01</v>
      </c>
      <c r="J91" s="812" t="s">
        <v>292</v>
      </c>
      <c r="K91" s="812">
        <v>14.01</v>
      </c>
      <c r="L91" s="812">
        <v>1</v>
      </c>
    </row>
    <row r="92" spans="1:12" ht="17.25" customHeight="1">
      <c r="A92" s="50"/>
      <c r="B92" s="216" t="s">
        <v>102</v>
      </c>
      <c r="C92" s="267">
        <f aca="true" t="shared" si="4" ref="C92:L92">SUM(C82:C91)</f>
        <v>22</v>
      </c>
      <c r="D92" s="113" t="s">
        <v>292</v>
      </c>
      <c r="E92" s="265">
        <f t="shared" si="4"/>
        <v>36</v>
      </c>
      <c r="F92" s="265">
        <f t="shared" si="4"/>
        <v>3376</v>
      </c>
      <c r="G92" s="265">
        <f t="shared" si="4"/>
        <v>24</v>
      </c>
      <c r="H92" s="268">
        <f t="shared" si="4"/>
        <v>950.7426</v>
      </c>
      <c r="I92" s="268">
        <f t="shared" si="4"/>
        <v>269.3936</v>
      </c>
      <c r="J92" s="268">
        <f t="shared" si="4"/>
        <v>3312.0894000000003</v>
      </c>
      <c r="K92" s="269">
        <f t="shared" si="4"/>
        <v>4532.2256</v>
      </c>
      <c r="L92" s="265">
        <f t="shared" si="4"/>
        <v>129</v>
      </c>
    </row>
    <row r="93" spans="1:12" ht="12" customHeight="1">
      <c r="A93" s="51"/>
      <c r="B93" s="52"/>
      <c r="C93" s="59"/>
      <c r="D93" s="60"/>
      <c r="E93" s="59"/>
      <c r="F93" s="59"/>
      <c r="G93" s="59"/>
      <c r="H93" s="59"/>
      <c r="I93" s="59"/>
      <c r="J93" s="59"/>
      <c r="K93" s="307"/>
      <c r="L93" s="29"/>
    </row>
    <row r="94" spans="1:12" ht="19.5" customHeight="1">
      <c r="A94" s="1013" t="s">
        <v>165</v>
      </c>
      <c r="B94" s="1019"/>
      <c r="C94" s="1019"/>
      <c r="D94" s="1019"/>
      <c r="E94" s="1019"/>
      <c r="F94" s="1019"/>
      <c r="G94" s="1019"/>
      <c r="H94" s="1019"/>
      <c r="I94" s="1019"/>
      <c r="J94" s="1019"/>
      <c r="K94" s="1019"/>
      <c r="L94" s="29"/>
    </row>
    <row r="95" spans="1:12" ht="12" customHeight="1">
      <c r="A95" s="54"/>
      <c r="B95" s="55"/>
      <c r="C95" s="56"/>
      <c r="D95" s="61"/>
      <c r="E95" s="59"/>
      <c r="F95" s="59"/>
      <c r="G95" s="59"/>
      <c r="H95" s="59"/>
      <c r="I95" s="59"/>
      <c r="J95" s="59"/>
      <c r="K95" s="307"/>
      <c r="L95" s="29"/>
    </row>
    <row r="96" spans="1:12" ht="16.5" customHeight="1">
      <c r="A96" s="866">
        <v>1</v>
      </c>
      <c r="B96" s="868" t="s">
        <v>95</v>
      </c>
      <c r="C96" s="866">
        <v>1</v>
      </c>
      <c r="D96" s="812" t="s">
        <v>292</v>
      </c>
      <c r="E96" s="832">
        <v>1</v>
      </c>
      <c r="F96" s="832" t="s">
        <v>292</v>
      </c>
      <c r="G96" s="832">
        <v>1</v>
      </c>
      <c r="H96" s="832" t="s">
        <v>292</v>
      </c>
      <c r="I96" s="832">
        <v>1.6</v>
      </c>
      <c r="J96" s="832" t="s">
        <v>292</v>
      </c>
      <c r="K96" s="832">
        <v>1.6</v>
      </c>
      <c r="L96" s="832">
        <v>1</v>
      </c>
    </row>
    <row r="97" spans="1:12" ht="16.5" customHeight="1">
      <c r="A97" s="813">
        <v>2</v>
      </c>
      <c r="B97" s="868" t="s">
        <v>97</v>
      </c>
      <c r="C97" s="813">
        <v>1</v>
      </c>
      <c r="D97" s="812" t="s">
        <v>292</v>
      </c>
      <c r="E97" s="812" t="s">
        <v>292</v>
      </c>
      <c r="F97" s="812" t="s">
        <v>292</v>
      </c>
      <c r="G97" s="812">
        <v>1</v>
      </c>
      <c r="H97" s="812" t="s">
        <v>292</v>
      </c>
      <c r="I97" s="812">
        <v>0.15</v>
      </c>
      <c r="J97" s="812" t="s">
        <v>292</v>
      </c>
      <c r="K97" s="812">
        <v>0.15</v>
      </c>
      <c r="L97" s="812">
        <v>1</v>
      </c>
    </row>
    <row r="98" spans="1:12" ht="18" customHeight="1">
      <c r="A98" s="58"/>
      <c r="B98" s="171" t="s">
        <v>102</v>
      </c>
      <c r="C98" s="263">
        <f aca="true" t="shared" si="5" ref="C98:L98">SUM(C96:C97)</f>
        <v>2</v>
      </c>
      <c r="D98" s="609" t="s">
        <v>292</v>
      </c>
      <c r="E98" s="265">
        <f t="shared" si="5"/>
        <v>1</v>
      </c>
      <c r="F98" s="609" t="s">
        <v>292</v>
      </c>
      <c r="G98" s="265">
        <f t="shared" si="5"/>
        <v>2</v>
      </c>
      <c r="H98" s="609" t="s">
        <v>292</v>
      </c>
      <c r="I98" s="266">
        <f t="shared" si="5"/>
        <v>1.75</v>
      </c>
      <c r="J98" s="609" t="s">
        <v>292</v>
      </c>
      <c r="K98" s="266">
        <f t="shared" si="5"/>
        <v>1.75</v>
      </c>
      <c r="L98" s="265">
        <f t="shared" si="5"/>
        <v>2</v>
      </c>
    </row>
    <row r="99" spans="1:12" ht="16.5" customHeight="1">
      <c r="A99" s="52"/>
      <c r="B99" s="52"/>
      <c r="C99" s="59"/>
      <c r="D99" s="303"/>
      <c r="E99" s="59"/>
      <c r="F99" s="59"/>
      <c r="G99" s="59"/>
      <c r="H99" s="69"/>
      <c r="I99" s="69"/>
      <c r="J99" s="69"/>
      <c r="K99" s="70"/>
      <c r="L99" s="303"/>
    </row>
    <row r="100" spans="1:12" ht="15.75" customHeight="1">
      <c r="A100" s="52"/>
      <c r="B100" s="52"/>
      <c r="C100" s="59"/>
      <c r="D100" s="60"/>
      <c r="E100" s="59"/>
      <c r="F100" s="59"/>
      <c r="G100" s="59"/>
      <c r="H100" s="59"/>
      <c r="I100" s="59"/>
      <c r="J100" s="59"/>
      <c r="K100" s="307"/>
      <c r="L100" s="307"/>
    </row>
    <row r="101" spans="1:12" ht="15.75" customHeight="1">
      <c r="A101" s="35" t="s">
        <v>4</v>
      </c>
      <c r="B101" s="35" t="s">
        <v>73</v>
      </c>
      <c r="C101" s="35" t="s">
        <v>74</v>
      </c>
      <c r="D101" s="35" t="s">
        <v>75</v>
      </c>
      <c r="E101" s="35" t="s">
        <v>76</v>
      </c>
      <c r="F101" s="35" t="s">
        <v>77</v>
      </c>
      <c r="G101" s="35" t="s">
        <v>78</v>
      </c>
      <c r="H101" s="35" t="s">
        <v>79</v>
      </c>
      <c r="I101" s="48" t="s">
        <v>80</v>
      </c>
      <c r="J101" s="48" t="s">
        <v>81</v>
      </c>
      <c r="K101" s="49" t="s">
        <v>82</v>
      </c>
      <c r="L101" s="28" t="s">
        <v>81</v>
      </c>
    </row>
    <row r="102" spans="1:12" ht="9" customHeight="1">
      <c r="A102" s="51"/>
      <c r="B102" s="52"/>
      <c r="C102" s="59"/>
      <c r="D102" s="60"/>
      <c r="E102" s="59"/>
      <c r="F102" s="59"/>
      <c r="G102" s="59"/>
      <c r="H102" s="59"/>
      <c r="I102" s="59"/>
      <c r="J102" s="59"/>
      <c r="K102" s="307"/>
      <c r="L102" s="29"/>
    </row>
    <row r="103" spans="1:12" ht="19.5" customHeight="1">
      <c r="A103" s="1133" t="s">
        <v>157</v>
      </c>
      <c r="B103" s="1140"/>
      <c r="C103" s="1140"/>
      <c r="D103" s="1140"/>
      <c r="E103" s="1140"/>
      <c r="F103" s="1140"/>
      <c r="G103" s="1140"/>
      <c r="H103" s="1140"/>
      <c r="I103" s="1140"/>
      <c r="J103" s="1140"/>
      <c r="K103" s="1140"/>
      <c r="L103" s="1141"/>
    </row>
    <row r="104" spans="1:12" ht="8.25" customHeight="1">
      <c r="A104" s="304"/>
      <c r="B104" s="305"/>
      <c r="C104" s="305"/>
      <c r="D104" s="305"/>
      <c r="E104" s="305"/>
      <c r="F104" s="305"/>
      <c r="G104" s="305"/>
      <c r="H104" s="305"/>
      <c r="I104" s="305"/>
      <c r="J104" s="305"/>
      <c r="K104" s="305"/>
      <c r="L104" s="306"/>
    </row>
    <row r="105" spans="1:12" ht="19.5" customHeight="1">
      <c r="A105" s="876">
        <v>1</v>
      </c>
      <c r="B105" s="877" t="s">
        <v>92</v>
      </c>
      <c r="C105" s="876">
        <v>4</v>
      </c>
      <c r="D105" s="812" t="s">
        <v>292</v>
      </c>
      <c r="E105" s="812">
        <v>10</v>
      </c>
      <c r="F105" s="812" t="s">
        <v>292</v>
      </c>
      <c r="G105" s="812" t="s">
        <v>292</v>
      </c>
      <c r="H105" s="812" t="s">
        <v>292</v>
      </c>
      <c r="I105" s="812">
        <v>848.9</v>
      </c>
      <c r="J105" s="812">
        <v>151.15</v>
      </c>
      <c r="K105" s="812">
        <v>1000.05</v>
      </c>
      <c r="L105" s="812">
        <v>15</v>
      </c>
    </row>
    <row r="106" spans="1:12" ht="18" customHeight="1">
      <c r="A106" s="876">
        <v>2</v>
      </c>
      <c r="B106" s="877" t="s">
        <v>110</v>
      </c>
      <c r="C106" s="876">
        <v>1</v>
      </c>
      <c r="D106" s="812" t="s">
        <v>292</v>
      </c>
      <c r="E106" s="812">
        <v>1</v>
      </c>
      <c r="F106" s="812" t="s">
        <v>292</v>
      </c>
      <c r="G106" s="812">
        <v>1</v>
      </c>
      <c r="H106" s="812" t="s">
        <v>292</v>
      </c>
      <c r="I106" s="812">
        <v>177.8</v>
      </c>
      <c r="J106" s="812" t="s">
        <v>292</v>
      </c>
      <c r="K106" s="812">
        <v>177.8</v>
      </c>
      <c r="L106" s="812">
        <v>22</v>
      </c>
    </row>
    <row r="107" spans="1:12" ht="18" customHeight="1">
      <c r="A107" s="50"/>
      <c r="B107" s="216" t="s">
        <v>102</v>
      </c>
      <c r="C107" s="263">
        <v>5</v>
      </c>
      <c r="D107" s="609" t="s">
        <v>292</v>
      </c>
      <c r="E107" s="265">
        <v>11</v>
      </c>
      <c r="F107" s="609" t="s">
        <v>292</v>
      </c>
      <c r="G107" s="265">
        <f>SUM(G106:G106)</f>
        <v>1</v>
      </c>
      <c r="H107" s="609" t="s">
        <v>292</v>
      </c>
      <c r="I107" s="266">
        <v>1026.7</v>
      </c>
      <c r="J107" s="609">
        <v>151.15</v>
      </c>
      <c r="K107" s="270">
        <v>1177.85</v>
      </c>
      <c r="L107" s="265">
        <v>37</v>
      </c>
    </row>
    <row r="108" spans="1:12" ht="15.75" customHeight="1">
      <c r="A108" s="51"/>
      <c r="B108" s="52"/>
      <c r="C108" s="59"/>
      <c r="D108" s="60"/>
      <c r="E108" s="59"/>
      <c r="F108" s="59"/>
      <c r="G108" s="59"/>
      <c r="H108" s="59"/>
      <c r="I108" s="59"/>
      <c r="J108" s="59"/>
      <c r="K108" s="307"/>
      <c r="L108" s="29"/>
    </row>
    <row r="109" spans="1:12" ht="25.5" customHeight="1">
      <c r="A109" s="20"/>
      <c r="B109" s="1162" t="s">
        <v>166</v>
      </c>
      <c r="C109" s="1174"/>
      <c r="D109" s="1174"/>
      <c r="E109" s="1174"/>
      <c r="F109" s="1174"/>
      <c r="G109" s="1174"/>
      <c r="H109" s="1174"/>
      <c r="I109" s="1174"/>
      <c r="J109" s="1174"/>
      <c r="K109" s="1174"/>
      <c r="L109" s="29"/>
    </row>
    <row r="110" spans="1:12" ht="8.25" customHeight="1">
      <c r="A110" s="3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2"/>
    </row>
    <row r="111" spans="1:12" ht="19.5" customHeight="1">
      <c r="A111" s="41"/>
      <c r="B111" s="1138" t="s">
        <v>167</v>
      </c>
      <c r="C111" s="1139"/>
      <c r="D111" s="1139"/>
      <c r="E111" s="1139"/>
      <c r="F111" s="1139"/>
      <c r="G111" s="1139"/>
      <c r="H111" s="1139"/>
      <c r="I111" s="1139"/>
      <c r="J111" s="1139"/>
      <c r="K111" s="1139"/>
      <c r="L111" s="29"/>
    </row>
    <row r="112" spans="1:12" ht="7.5" customHeight="1">
      <c r="A112" s="33"/>
      <c r="B112" s="307"/>
      <c r="C112" s="307"/>
      <c r="D112" s="307"/>
      <c r="E112" s="307"/>
      <c r="F112" s="307"/>
      <c r="G112" s="307"/>
      <c r="H112" s="307"/>
      <c r="I112" s="307"/>
      <c r="J112" s="307"/>
      <c r="K112" s="307"/>
      <c r="L112" s="29"/>
    </row>
    <row r="113" spans="1:12" ht="16.5" customHeight="1">
      <c r="A113" s="805">
        <v>1</v>
      </c>
      <c r="B113" s="816" t="s">
        <v>104</v>
      </c>
      <c r="C113" s="817">
        <v>3</v>
      </c>
      <c r="D113" s="777" t="s">
        <v>292</v>
      </c>
      <c r="E113" s="807">
        <v>4</v>
      </c>
      <c r="F113" s="807" t="s">
        <v>292</v>
      </c>
      <c r="G113" s="807">
        <v>3</v>
      </c>
      <c r="H113" s="807" t="s">
        <v>292</v>
      </c>
      <c r="I113" s="807">
        <v>432</v>
      </c>
      <c r="J113" s="807" t="s">
        <v>292</v>
      </c>
      <c r="K113" s="807">
        <v>432</v>
      </c>
      <c r="L113" s="807">
        <v>4</v>
      </c>
    </row>
    <row r="114" spans="1:15" s="809" customFormat="1" ht="16.5" customHeight="1">
      <c r="A114" s="805">
        <v>2</v>
      </c>
      <c r="B114" s="816" t="s">
        <v>93</v>
      </c>
      <c r="C114" s="817">
        <v>1</v>
      </c>
      <c r="D114" s="808" t="s">
        <v>292</v>
      </c>
      <c r="E114" s="808" t="s">
        <v>292</v>
      </c>
      <c r="F114" s="808" t="s">
        <v>292</v>
      </c>
      <c r="G114" s="818">
        <v>2</v>
      </c>
      <c r="H114" s="819" t="s">
        <v>292</v>
      </c>
      <c r="I114" s="818">
        <v>7500.06</v>
      </c>
      <c r="J114" s="819" t="s">
        <v>292</v>
      </c>
      <c r="K114" s="818">
        <v>7500.06</v>
      </c>
      <c r="L114" s="818">
        <v>2</v>
      </c>
      <c r="M114" s="1120"/>
      <c r="N114" s="1121"/>
      <c r="O114" s="1121"/>
    </row>
    <row r="115" spans="1:12" ht="16.5" customHeight="1">
      <c r="A115" s="147">
        <v>3</v>
      </c>
      <c r="B115" s="806" t="s">
        <v>100</v>
      </c>
      <c r="C115" s="817">
        <v>1</v>
      </c>
      <c r="D115" s="777" t="s">
        <v>292</v>
      </c>
      <c r="E115" s="812">
        <v>1</v>
      </c>
      <c r="F115" s="812" t="s">
        <v>292</v>
      </c>
      <c r="G115" s="812">
        <v>1</v>
      </c>
      <c r="H115" s="812" t="s">
        <v>292</v>
      </c>
      <c r="I115" s="812">
        <v>110</v>
      </c>
      <c r="J115" s="812" t="s">
        <v>292</v>
      </c>
      <c r="K115" s="812">
        <v>110</v>
      </c>
      <c r="L115" s="812">
        <v>1</v>
      </c>
    </row>
    <row r="116" spans="1:12" ht="18.75" customHeight="1">
      <c r="A116" s="50"/>
      <c r="B116" s="216" t="s">
        <v>102</v>
      </c>
      <c r="C116" s="799">
        <f>SUM(C113:C115)</f>
        <v>5</v>
      </c>
      <c r="D116" s="117" t="s">
        <v>292</v>
      </c>
      <c r="E116" s="157">
        <f>SUM(E113:E115)</f>
        <v>5</v>
      </c>
      <c r="F116" s="117" t="s">
        <v>292</v>
      </c>
      <c r="G116" s="157">
        <f>SUM(G113:G115)</f>
        <v>6</v>
      </c>
      <c r="H116" s="117" t="s">
        <v>292</v>
      </c>
      <c r="I116" s="158">
        <f>SUM(I113:I115)</f>
        <v>8042.06</v>
      </c>
      <c r="J116" s="117" t="s">
        <v>292</v>
      </c>
      <c r="K116" s="223">
        <f>SUM(K113:K115)</f>
        <v>8042.06</v>
      </c>
      <c r="L116" s="213">
        <f>SUM(L113:L115)</f>
        <v>7</v>
      </c>
    </row>
    <row r="117" spans="1:12" ht="10.5" customHeight="1">
      <c r="A117" s="33"/>
      <c r="B117" s="307"/>
      <c r="C117" s="307"/>
      <c r="D117" s="307"/>
      <c r="E117" s="307"/>
      <c r="F117" s="307"/>
      <c r="G117" s="307"/>
      <c r="H117" s="307"/>
      <c r="I117" s="307"/>
      <c r="J117" s="307"/>
      <c r="K117" s="307"/>
      <c r="L117" s="29"/>
    </row>
    <row r="118" spans="1:12" ht="19.5" customHeight="1">
      <c r="A118" s="41"/>
      <c r="B118" s="1138" t="s">
        <v>168</v>
      </c>
      <c r="C118" s="1139"/>
      <c r="D118" s="1139"/>
      <c r="E118" s="1139"/>
      <c r="F118" s="1139"/>
      <c r="G118" s="1139"/>
      <c r="H118" s="1139"/>
      <c r="I118" s="1139"/>
      <c r="J118" s="1139"/>
      <c r="K118" s="1139"/>
      <c r="L118" s="29"/>
    </row>
    <row r="119" spans="1:12" ht="8.25" customHeight="1">
      <c r="A119" s="33"/>
      <c r="B119" s="307"/>
      <c r="C119" s="307"/>
      <c r="D119" s="307"/>
      <c r="E119" s="307"/>
      <c r="F119" s="307"/>
      <c r="G119" s="307"/>
      <c r="H119" s="307"/>
      <c r="I119" s="307"/>
      <c r="J119" s="307"/>
      <c r="K119" s="307"/>
      <c r="L119" s="29"/>
    </row>
    <row r="120" spans="1:15" s="809" customFormat="1" ht="18" customHeight="1">
      <c r="A120" s="454">
        <v>1</v>
      </c>
      <c r="B120" s="820" t="s">
        <v>108</v>
      </c>
      <c r="C120" s="454">
        <v>2</v>
      </c>
      <c r="D120" s="777" t="s">
        <v>292</v>
      </c>
      <c r="E120" s="454">
        <v>2</v>
      </c>
      <c r="F120" s="777" t="s">
        <v>292</v>
      </c>
      <c r="G120" s="777" t="s">
        <v>292</v>
      </c>
      <c r="H120" s="777" t="s">
        <v>292</v>
      </c>
      <c r="I120" s="777" t="s">
        <v>292</v>
      </c>
      <c r="J120" s="821">
        <v>8</v>
      </c>
      <c r="K120" s="821">
        <v>8</v>
      </c>
      <c r="L120" s="454">
        <v>2</v>
      </c>
      <c r="M120" s="1120"/>
      <c r="N120" s="1121"/>
      <c r="O120" s="1121"/>
    </row>
    <row r="121" spans="1:12" ht="16.5" customHeight="1">
      <c r="A121" s="64">
        <v>2</v>
      </c>
      <c r="B121" s="878" t="s">
        <v>103</v>
      </c>
      <c r="C121" s="317">
        <v>5</v>
      </c>
      <c r="D121" s="777" t="s">
        <v>292</v>
      </c>
      <c r="E121" s="777">
        <v>163</v>
      </c>
      <c r="F121" s="777">
        <v>7626</v>
      </c>
      <c r="G121" s="777">
        <v>4</v>
      </c>
      <c r="H121" s="777">
        <v>2123.88</v>
      </c>
      <c r="I121" s="777">
        <v>88.6</v>
      </c>
      <c r="J121" s="777" t="s">
        <v>292</v>
      </c>
      <c r="K121" s="777">
        <v>2212.48</v>
      </c>
      <c r="L121" s="777">
        <v>10</v>
      </c>
    </row>
    <row r="122" spans="1:12" ht="16.5" customHeight="1">
      <c r="A122" s="107">
        <v>3</v>
      </c>
      <c r="B122" s="842" t="s">
        <v>89</v>
      </c>
      <c r="C122" s="317">
        <v>4</v>
      </c>
      <c r="D122" s="777" t="s">
        <v>292</v>
      </c>
      <c r="E122" s="807">
        <v>35</v>
      </c>
      <c r="F122" s="807">
        <v>150</v>
      </c>
      <c r="G122" s="812" t="s">
        <v>292</v>
      </c>
      <c r="H122" s="807">
        <v>15.604</v>
      </c>
      <c r="I122" s="807" t="s">
        <v>292</v>
      </c>
      <c r="J122" s="807" t="s">
        <v>292</v>
      </c>
      <c r="K122" s="807">
        <v>15.604</v>
      </c>
      <c r="L122" s="807">
        <v>150</v>
      </c>
    </row>
    <row r="123" spans="1:12" ht="16.5" customHeight="1">
      <c r="A123" s="840">
        <v>4</v>
      </c>
      <c r="B123" s="879" t="s">
        <v>104</v>
      </c>
      <c r="C123" s="107">
        <v>2</v>
      </c>
      <c r="D123" s="812" t="s">
        <v>292</v>
      </c>
      <c r="E123" s="807">
        <v>2</v>
      </c>
      <c r="F123" s="807">
        <v>1</v>
      </c>
      <c r="G123" s="807">
        <v>1</v>
      </c>
      <c r="H123" s="807">
        <v>0.15</v>
      </c>
      <c r="I123" s="807">
        <v>77.55</v>
      </c>
      <c r="J123" s="807" t="s">
        <v>292</v>
      </c>
      <c r="K123" s="807">
        <v>77.7</v>
      </c>
      <c r="L123" s="807">
        <v>2</v>
      </c>
    </row>
    <row r="124" spans="1:12" ht="16.5" customHeight="1">
      <c r="A124" s="805">
        <v>5</v>
      </c>
      <c r="B124" s="806" t="s">
        <v>101</v>
      </c>
      <c r="C124" s="845">
        <v>2</v>
      </c>
      <c r="D124" s="807" t="s">
        <v>292</v>
      </c>
      <c r="E124" s="812">
        <v>3</v>
      </c>
      <c r="F124" s="812">
        <v>17</v>
      </c>
      <c r="G124" s="812" t="s">
        <v>292</v>
      </c>
      <c r="H124" s="812">
        <v>0.63</v>
      </c>
      <c r="I124" s="812" t="s">
        <v>292</v>
      </c>
      <c r="J124" s="812" t="s">
        <v>292</v>
      </c>
      <c r="K124" s="812">
        <v>0.63</v>
      </c>
      <c r="L124" s="812">
        <v>3</v>
      </c>
    </row>
    <row r="125" spans="1:12" ht="18.75" customHeight="1">
      <c r="A125" s="171"/>
      <c r="B125" s="171" t="s">
        <v>102</v>
      </c>
      <c r="C125" s="157">
        <v>15</v>
      </c>
      <c r="D125" s="113" t="s">
        <v>292</v>
      </c>
      <c r="E125" s="213">
        <v>205</v>
      </c>
      <c r="F125" s="213">
        <f>SUM(F121:F124)</f>
        <v>7794</v>
      </c>
      <c r="G125" s="213">
        <f>SUM(G121:G124)</f>
        <v>5</v>
      </c>
      <c r="H125" s="217">
        <f>SUM(H121:H124)</f>
        <v>2140.264</v>
      </c>
      <c r="I125" s="217">
        <f>SUM(I121:I124)</f>
        <v>166.14999999999998</v>
      </c>
      <c r="J125" s="271">
        <v>8</v>
      </c>
      <c r="K125" s="223">
        <v>2314.41</v>
      </c>
      <c r="L125" s="213">
        <v>167</v>
      </c>
    </row>
    <row r="126" spans="1:12" ht="8.25" customHeight="1">
      <c r="A126" s="33"/>
      <c r="B126" s="307"/>
      <c r="C126" s="307"/>
      <c r="D126" s="307"/>
      <c r="E126" s="307"/>
      <c r="F126" s="307"/>
      <c r="G126" s="307"/>
      <c r="H126" s="307"/>
      <c r="I126" s="307"/>
      <c r="J126" s="307"/>
      <c r="K126" s="307"/>
      <c r="L126" s="29"/>
    </row>
    <row r="127" spans="1:12" s="43" customFormat="1" ht="19.5" customHeight="1">
      <c r="A127" s="1133" t="s">
        <v>169</v>
      </c>
      <c r="B127" s="1134"/>
      <c r="C127" s="1134"/>
      <c r="D127" s="1134"/>
      <c r="E127" s="1134"/>
      <c r="F127" s="1134"/>
      <c r="G127" s="1134"/>
      <c r="H127" s="1134"/>
      <c r="I127" s="1134"/>
      <c r="J127" s="1134"/>
      <c r="K127" s="1134"/>
      <c r="L127" s="42"/>
    </row>
    <row r="128" spans="1:12" ht="9" customHeight="1">
      <c r="A128" s="54"/>
      <c r="B128" s="55"/>
      <c r="C128" s="56"/>
      <c r="D128" s="56"/>
      <c r="E128" s="59"/>
      <c r="F128" s="59"/>
      <c r="G128" s="59"/>
      <c r="H128" s="59"/>
      <c r="I128" s="69"/>
      <c r="J128" s="69"/>
      <c r="K128" s="307"/>
      <c r="L128" s="29"/>
    </row>
    <row r="129" spans="1:12" ht="16.5" customHeight="1">
      <c r="A129" s="147">
        <v>1</v>
      </c>
      <c r="B129" s="874" t="s">
        <v>94</v>
      </c>
      <c r="C129" s="147">
        <v>1</v>
      </c>
      <c r="D129" s="807" t="s">
        <v>292</v>
      </c>
      <c r="E129" s="812">
        <v>1</v>
      </c>
      <c r="F129" s="812">
        <v>40</v>
      </c>
      <c r="G129" s="812" t="s">
        <v>292</v>
      </c>
      <c r="H129" s="812">
        <v>1.5</v>
      </c>
      <c r="I129" s="812" t="s">
        <v>292</v>
      </c>
      <c r="J129" s="812" t="s">
        <v>292</v>
      </c>
      <c r="K129" s="880">
        <v>1.5</v>
      </c>
      <c r="L129" s="812">
        <v>1</v>
      </c>
    </row>
    <row r="130" spans="1:12" ht="18.75" customHeight="1">
      <c r="A130" s="63"/>
      <c r="B130" s="224" t="s">
        <v>102</v>
      </c>
      <c r="C130" s="221">
        <f>SUM(C129)</f>
        <v>1</v>
      </c>
      <c r="D130" s="196" t="s">
        <v>292</v>
      </c>
      <c r="E130" s="219">
        <f>SUM(E129)</f>
        <v>1</v>
      </c>
      <c r="F130" s="219">
        <f>SUM(F129)</f>
        <v>40</v>
      </c>
      <c r="G130" s="196" t="s">
        <v>292</v>
      </c>
      <c r="H130" s="225">
        <f>SUM(H129)</f>
        <v>1.5</v>
      </c>
      <c r="I130" s="196" t="s">
        <v>292</v>
      </c>
      <c r="J130" s="196" t="s">
        <v>292</v>
      </c>
      <c r="K130" s="222">
        <f>SUM(K129:K129)</f>
        <v>1.5</v>
      </c>
      <c r="L130" s="213">
        <f>SUM(L129)</f>
        <v>1</v>
      </c>
    </row>
    <row r="131" spans="1:12" ht="12" customHeight="1">
      <c r="A131" s="64"/>
      <c r="B131" s="65"/>
      <c r="C131" s="66"/>
      <c r="D131" s="66"/>
      <c r="E131" s="66"/>
      <c r="F131" s="66"/>
      <c r="G131" s="66"/>
      <c r="H131" s="67"/>
      <c r="I131" s="67"/>
      <c r="J131" s="67"/>
      <c r="K131" s="68"/>
      <c r="L131" s="29"/>
    </row>
    <row r="132" spans="1:12" ht="19.5" customHeight="1">
      <c r="A132" s="41"/>
      <c r="B132" s="1154" t="s">
        <v>170</v>
      </c>
      <c r="C132" s="1134"/>
      <c r="D132" s="1134"/>
      <c r="E132" s="1134"/>
      <c r="F132" s="1134"/>
      <c r="G132" s="1134"/>
      <c r="H132" s="1134"/>
      <c r="I132" s="1134"/>
      <c r="J132" s="1134"/>
      <c r="K132" s="1134"/>
      <c r="L132" s="29"/>
    </row>
    <row r="133" spans="1:12" ht="12" customHeight="1">
      <c r="A133" s="20"/>
      <c r="B133" s="21"/>
      <c r="C133" s="21"/>
      <c r="D133" s="21"/>
      <c r="E133" s="307"/>
      <c r="F133" s="307"/>
      <c r="G133" s="307"/>
      <c r="H133" s="307"/>
      <c r="I133" s="307"/>
      <c r="J133" s="307"/>
      <c r="K133" s="307"/>
      <c r="L133" s="29"/>
    </row>
    <row r="134" spans="1:12" ht="16.5" customHeight="1">
      <c r="A134" s="147">
        <v>1</v>
      </c>
      <c r="B134" s="881" t="s">
        <v>108</v>
      </c>
      <c r="C134" s="147">
        <v>1</v>
      </c>
      <c r="D134" s="807" t="s">
        <v>292</v>
      </c>
      <c r="E134" s="812">
        <v>2</v>
      </c>
      <c r="F134" s="807" t="s">
        <v>292</v>
      </c>
      <c r="G134" s="454">
        <v>1</v>
      </c>
      <c r="H134" s="807" t="s">
        <v>292</v>
      </c>
      <c r="I134" s="454">
        <v>14.7</v>
      </c>
      <c r="J134" s="807" t="s">
        <v>292</v>
      </c>
      <c r="K134" s="454">
        <v>14.7</v>
      </c>
      <c r="L134" s="454">
        <v>2</v>
      </c>
    </row>
    <row r="135" spans="1:12" ht="18.75" customHeight="1">
      <c r="A135" s="58"/>
      <c r="B135" s="171" t="s">
        <v>102</v>
      </c>
      <c r="C135" s="157">
        <f aca="true" t="shared" si="6" ref="C135:L135">SUM(C134:C134)</f>
        <v>1</v>
      </c>
      <c r="D135" s="113" t="s">
        <v>292</v>
      </c>
      <c r="E135" s="157">
        <v>2</v>
      </c>
      <c r="F135" s="113" t="s">
        <v>292</v>
      </c>
      <c r="G135" s="157">
        <f t="shared" si="6"/>
        <v>1</v>
      </c>
      <c r="H135" s="113" t="s">
        <v>292</v>
      </c>
      <c r="I135" s="323">
        <f t="shared" si="6"/>
        <v>14.7</v>
      </c>
      <c r="J135" s="113" t="s">
        <v>292</v>
      </c>
      <c r="K135" s="323">
        <f t="shared" si="6"/>
        <v>14.7</v>
      </c>
      <c r="L135" s="213">
        <f t="shared" si="6"/>
        <v>2</v>
      </c>
    </row>
    <row r="136" spans="1:12" ht="18.75" customHeight="1">
      <c r="A136" s="52"/>
      <c r="B136" s="52"/>
      <c r="C136" s="59"/>
      <c r="D136" s="59"/>
      <c r="E136" s="59"/>
      <c r="F136" s="59"/>
      <c r="G136" s="59"/>
      <c r="H136" s="71"/>
      <c r="I136" s="71"/>
      <c r="J136" s="71"/>
      <c r="K136" s="72"/>
      <c r="L136" s="303"/>
    </row>
    <row r="137" spans="1:12" ht="12" customHeight="1">
      <c r="A137" s="307"/>
      <c r="B137" s="307"/>
      <c r="C137" s="307"/>
      <c r="D137" s="307"/>
      <c r="E137" s="307"/>
      <c r="F137" s="307"/>
      <c r="G137" s="307"/>
      <c r="H137" s="307"/>
      <c r="I137" s="307"/>
      <c r="J137" s="307"/>
      <c r="K137" s="307"/>
      <c r="L137" s="307"/>
    </row>
    <row r="138" spans="1:12" ht="15.75" customHeight="1">
      <c r="A138" s="35" t="s">
        <v>4</v>
      </c>
      <c r="B138" s="35" t="s">
        <v>73</v>
      </c>
      <c r="C138" s="35" t="s">
        <v>74</v>
      </c>
      <c r="D138" s="35" t="s">
        <v>75</v>
      </c>
      <c r="E138" s="35" t="s">
        <v>76</v>
      </c>
      <c r="F138" s="35" t="s">
        <v>77</v>
      </c>
      <c r="G138" s="35" t="s">
        <v>78</v>
      </c>
      <c r="H138" s="35" t="s">
        <v>79</v>
      </c>
      <c r="I138" s="48" t="s">
        <v>80</v>
      </c>
      <c r="J138" s="48" t="s">
        <v>81</v>
      </c>
      <c r="K138" s="35" t="s">
        <v>82</v>
      </c>
      <c r="L138" s="28" t="s">
        <v>81</v>
      </c>
    </row>
    <row r="139" spans="1:12" ht="12" customHeight="1">
      <c r="A139" s="33"/>
      <c r="B139" s="307"/>
      <c r="C139" s="307"/>
      <c r="D139" s="307"/>
      <c r="E139" s="307"/>
      <c r="F139" s="307"/>
      <c r="G139" s="307"/>
      <c r="H139" s="307"/>
      <c r="I139" s="307"/>
      <c r="J139" s="307"/>
      <c r="K139" s="307"/>
      <c r="L139" s="29"/>
    </row>
    <row r="140" spans="1:12" ht="12" customHeight="1">
      <c r="A140" s="33"/>
      <c r="B140" s="307"/>
      <c r="C140" s="307"/>
      <c r="D140" s="307"/>
      <c r="E140" s="307"/>
      <c r="F140" s="307"/>
      <c r="G140" s="307"/>
      <c r="H140" s="307"/>
      <c r="I140" s="307"/>
      <c r="J140" s="307"/>
      <c r="K140" s="307"/>
      <c r="L140" s="29"/>
    </row>
    <row r="141" spans="1:12" ht="19.5" customHeight="1">
      <c r="A141" s="1013" t="s">
        <v>1236</v>
      </c>
      <c r="B141" s="1157"/>
      <c r="C141" s="1157"/>
      <c r="D141" s="1157"/>
      <c r="E141" s="1157"/>
      <c r="F141" s="1157"/>
      <c r="G141" s="1157"/>
      <c r="H141" s="1157"/>
      <c r="I141" s="1157"/>
      <c r="J141" s="1157"/>
      <c r="K141" s="307"/>
      <c r="L141" s="29"/>
    </row>
    <row r="142" spans="1:12" ht="12" customHeight="1">
      <c r="A142" s="33"/>
      <c r="B142" s="307"/>
      <c r="C142" s="307"/>
      <c r="D142" s="307"/>
      <c r="E142" s="307"/>
      <c r="F142" s="307"/>
      <c r="G142" s="307"/>
      <c r="H142" s="307"/>
      <c r="I142" s="307"/>
      <c r="J142" s="307"/>
      <c r="K142" s="307"/>
      <c r="L142" s="29"/>
    </row>
    <row r="143" spans="1:12" ht="16.5" customHeight="1">
      <c r="A143" s="805">
        <v>1</v>
      </c>
      <c r="B143" s="806" t="s">
        <v>96</v>
      </c>
      <c r="C143" s="805">
        <v>1</v>
      </c>
      <c r="D143" s="882" t="s">
        <v>292</v>
      </c>
      <c r="E143" s="832">
        <v>1</v>
      </c>
      <c r="F143" s="832" t="s">
        <v>292</v>
      </c>
      <c r="G143" s="832">
        <v>1</v>
      </c>
      <c r="H143" s="832" t="s">
        <v>292</v>
      </c>
      <c r="I143" s="832">
        <v>56</v>
      </c>
      <c r="J143" s="832" t="s">
        <v>292</v>
      </c>
      <c r="K143" s="832">
        <v>56</v>
      </c>
      <c r="L143" s="832">
        <v>1</v>
      </c>
    </row>
    <row r="144" spans="1:12" ht="16.5" customHeight="1">
      <c r="A144" s="805">
        <v>2</v>
      </c>
      <c r="B144" s="806" t="s">
        <v>100</v>
      </c>
      <c r="C144" s="805">
        <v>2</v>
      </c>
      <c r="D144" s="882" t="s">
        <v>292</v>
      </c>
      <c r="E144" s="812">
        <v>3</v>
      </c>
      <c r="F144" s="812" t="s">
        <v>292</v>
      </c>
      <c r="G144" s="812">
        <v>3</v>
      </c>
      <c r="H144" s="812" t="s">
        <v>292</v>
      </c>
      <c r="I144" s="812">
        <v>57.1089</v>
      </c>
      <c r="J144" s="812" t="s">
        <v>292</v>
      </c>
      <c r="K144" s="812">
        <v>57.1089</v>
      </c>
      <c r="L144" s="812">
        <v>3</v>
      </c>
    </row>
    <row r="145" spans="1:12" ht="16.5" customHeight="1">
      <c r="A145" s="58"/>
      <c r="B145" s="171" t="s">
        <v>102</v>
      </c>
      <c r="C145" s="157">
        <f>SUM(C143:C144)</f>
        <v>3</v>
      </c>
      <c r="D145" s="137" t="s">
        <v>292</v>
      </c>
      <c r="E145" s="213">
        <f>SUM(E143:E144)</f>
        <v>4</v>
      </c>
      <c r="F145" s="137" t="s">
        <v>292</v>
      </c>
      <c r="G145" s="213">
        <f>SUM(G143:G144)</f>
        <v>4</v>
      </c>
      <c r="H145" s="113" t="s">
        <v>292</v>
      </c>
      <c r="I145" s="214">
        <f>SUM(I143:I144)</f>
        <v>113.1089</v>
      </c>
      <c r="J145" s="113" t="s">
        <v>292</v>
      </c>
      <c r="K145" s="214">
        <f>SUM(K143:K144)</f>
        <v>113.1089</v>
      </c>
      <c r="L145" s="213">
        <f>SUM(L143:L144)</f>
        <v>4</v>
      </c>
    </row>
    <row r="146" spans="1:12" ht="16.5" customHeight="1">
      <c r="A146" s="62"/>
      <c r="B146" s="89"/>
      <c r="C146" s="53"/>
      <c r="D146" s="53"/>
      <c r="E146" s="53"/>
      <c r="F146" s="53"/>
      <c r="G146" s="53"/>
      <c r="H146" s="90"/>
      <c r="I146" s="90"/>
      <c r="J146" s="90"/>
      <c r="K146" s="91"/>
      <c r="L146" s="79"/>
    </row>
    <row r="147" spans="1:12" s="43" customFormat="1" ht="43.5" customHeight="1">
      <c r="A147" s="41" t="s">
        <v>5</v>
      </c>
      <c r="B147" s="1158" t="s">
        <v>302</v>
      </c>
      <c r="C147" s="1159"/>
      <c r="D147" s="1159"/>
      <c r="E147" s="1159"/>
      <c r="F147" s="1159"/>
      <c r="G147" s="1159"/>
      <c r="H147" s="1159"/>
      <c r="I147" s="1159"/>
      <c r="J147" s="1159"/>
      <c r="K147" s="1159"/>
      <c r="L147" s="42"/>
    </row>
    <row r="148" spans="1:12" ht="12" customHeight="1">
      <c r="A148" s="33"/>
      <c r="B148" s="307"/>
      <c r="C148" s="307"/>
      <c r="D148" s="307"/>
      <c r="E148" s="307"/>
      <c r="F148" s="307"/>
      <c r="G148" s="307"/>
      <c r="H148" s="307"/>
      <c r="I148" s="307"/>
      <c r="J148" s="307"/>
      <c r="K148" s="307"/>
      <c r="L148" s="29"/>
    </row>
    <row r="149" spans="1:15" s="809" customFormat="1" ht="17.25" customHeight="1">
      <c r="A149" s="454">
        <v>1</v>
      </c>
      <c r="B149" s="883" t="s">
        <v>93</v>
      </c>
      <c r="C149" s="454">
        <v>1</v>
      </c>
      <c r="D149" s="812" t="s">
        <v>292</v>
      </c>
      <c r="E149" s="812" t="s">
        <v>292</v>
      </c>
      <c r="F149" s="812" t="s">
        <v>292</v>
      </c>
      <c r="G149" s="454">
        <v>1</v>
      </c>
      <c r="H149" s="812" t="s">
        <v>292</v>
      </c>
      <c r="I149" s="454">
        <v>144</v>
      </c>
      <c r="J149" s="812" t="s">
        <v>292</v>
      </c>
      <c r="K149" s="454">
        <v>144</v>
      </c>
      <c r="L149" s="454">
        <v>1</v>
      </c>
      <c r="M149" s="1120"/>
      <c r="N149" s="1121"/>
      <c r="O149" s="1121"/>
    </row>
    <row r="150" spans="1:12" ht="16.5" customHeight="1">
      <c r="A150" s="805">
        <v>2</v>
      </c>
      <c r="B150" s="806" t="s">
        <v>98</v>
      </c>
      <c r="C150" s="805">
        <v>1</v>
      </c>
      <c r="D150" s="882" t="s">
        <v>292</v>
      </c>
      <c r="E150" s="812">
        <v>1</v>
      </c>
      <c r="F150" s="812">
        <v>1</v>
      </c>
      <c r="G150" s="812" t="s">
        <v>292</v>
      </c>
      <c r="H150" s="812">
        <v>0.48</v>
      </c>
      <c r="I150" s="812" t="s">
        <v>292</v>
      </c>
      <c r="J150" s="812" t="s">
        <v>292</v>
      </c>
      <c r="K150" s="812">
        <v>0.48</v>
      </c>
      <c r="L150" s="812">
        <v>1</v>
      </c>
    </row>
    <row r="151" spans="1:12" ht="16.5" customHeight="1">
      <c r="A151" s="62"/>
      <c r="B151" s="226" t="s">
        <v>102</v>
      </c>
      <c r="C151" s="801">
        <v>2</v>
      </c>
      <c r="D151" s="800" t="s">
        <v>292</v>
      </c>
      <c r="E151" s="802">
        <f>SUM(E150:E150)</f>
        <v>1</v>
      </c>
      <c r="F151" s="802">
        <f>SUM(F150:F150)</f>
        <v>1</v>
      </c>
      <c r="G151" s="800">
        <v>1</v>
      </c>
      <c r="H151" s="803">
        <f>SUM(H150:H150)</f>
        <v>0.48</v>
      </c>
      <c r="I151" s="800">
        <v>144</v>
      </c>
      <c r="J151" s="800" t="s">
        <v>292</v>
      </c>
      <c r="K151" s="804">
        <v>144.48</v>
      </c>
      <c r="L151" s="265">
        <v>2</v>
      </c>
    </row>
    <row r="152" spans="1:12" ht="17.25" customHeight="1">
      <c r="A152" s="30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29"/>
    </row>
    <row r="153" spans="1:12" s="43" customFormat="1" ht="19.5" customHeight="1">
      <c r="A153" s="41" t="s">
        <v>5</v>
      </c>
      <c r="B153" s="1138" t="s">
        <v>306</v>
      </c>
      <c r="C153" s="1145"/>
      <c r="D153" s="1145"/>
      <c r="E153" s="1145"/>
      <c r="F153" s="1145"/>
      <c r="G153" s="1145"/>
      <c r="H153" s="1145"/>
      <c r="I153" s="1145"/>
      <c r="J153" s="1145"/>
      <c r="K153" s="1145"/>
      <c r="L153" s="42"/>
    </row>
    <row r="154" spans="1:12" ht="12" customHeight="1">
      <c r="A154" s="20"/>
      <c r="B154" s="21"/>
      <c r="C154" s="21"/>
      <c r="D154" s="21"/>
      <c r="E154" s="307"/>
      <c r="F154" s="307"/>
      <c r="G154" s="307"/>
      <c r="H154" s="307"/>
      <c r="I154" s="307"/>
      <c r="J154" s="307"/>
      <c r="K154" s="307"/>
      <c r="L154" s="29"/>
    </row>
    <row r="155" spans="1:12" ht="16.5" customHeight="1">
      <c r="A155" s="828">
        <v>1</v>
      </c>
      <c r="B155" s="835" t="s">
        <v>103</v>
      </c>
      <c r="C155" s="805">
        <v>6</v>
      </c>
      <c r="D155" s="882" t="s">
        <v>292</v>
      </c>
      <c r="E155" s="777">
        <v>214</v>
      </c>
      <c r="F155" s="777">
        <v>32077</v>
      </c>
      <c r="G155" s="777">
        <v>24</v>
      </c>
      <c r="H155" s="777">
        <v>3037.78</v>
      </c>
      <c r="I155" s="777">
        <v>459.5</v>
      </c>
      <c r="J155" s="777" t="s">
        <v>292</v>
      </c>
      <c r="K155" s="777">
        <v>3497.28</v>
      </c>
      <c r="L155" s="777">
        <v>11</v>
      </c>
    </row>
    <row r="156" spans="1:12" ht="16.5" customHeight="1">
      <c r="A156" s="828">
        <v>2</v>
      </c>
      <c r="B156" s="835" t="s">
        <v>104</v>
      </c>
      <c r="C156" s="805">
        <v>1</v>
      </c>
      <c r="D156" s="882" t="s">
        <v>292</v>
      </c>
      <c r="E156" s="807">
        <v>1</v>
      </c>
      <c r="F156" s="807" t="s">
        <v>292</v>
      </c>
      <c r="G156" s="807">
        <v>1</v>
      </c>
      <c r="H156" s="807" t="s">
        <v>292</v>
      </c>
      <c r="I156" s="807">
        <v>4.6</v>
      </c>
      <c r="J156" s="807" t="s">
        <v>292</v>
      </c>
      <c r="K156" s="807">
        <v>4.6</v>
      </c>
      <c r="L156" s="807">
        <v>1</v>
      </c>
    </row>
    <row r="157" spans="1:12" ht="16.5" customHeight="1">
      <c r="A157" s="840">
        <v>3</v>
      </c>
      <c r="B157" s="879" t="s">
        <v>94</v>
      </c>
      <c r="C157" s="805">
        <v>5</v>
      </c>
      <c r="D157" s="882" t="s">
        <v>292</v>
      </c>
      <c r="E157" s="807">
        <v>4</v>
      </c>
      <c r="F157" s="807" t="s">
        <v>292</v>
      </c>
      <c r="G157" s="807">
        <v>5</v>
      </c>
      <c r="H157" s="807">
        <v>1</v>
      </c>
      <c r="I157" s="807">
        <v>120</v>
      </c>
      <c r="J157" s="884">
        <v>18</v>
      </c>
      <c r="K157" s="884">
        <v>138</v>
      </c>
      <c r="L157" s="807">
        <v>9</v>
      </c>
    </row>
    <row r="158" spans="1:12" ht="16.5" customHeight="1">
      <c r="A158" s="885">
        <v>4</v>
      </c>
      <c r="B158" s="886" t="s">
        <v>96</v>
      </c>
      <c r="C158" s="805">
        <v>3</v>
      </c>
      <c r="D158" s="882" t="s">
        <v>292</v>
      </c>
      <c r="E158" s="882">
        <v>4</v>
      </c>
      <c r="F158" s="882" t="s">
        <v>292</v>
      </c>
      <c r="G158" s="882">
        <v>4</v>
      </c>
      <c r="H158" s="882" t="s">
        <v>292</v>
      </c>
      <c r="I158" s="882">
        <v>14.3</v>
      </c>
      <c r="J158" s="882" t="s">
        <v>292</v>
      </c>
      <c r="K158" s="882">
        <v>14.3</v>
      </c>
      <c r="L158" s="882">
        <v>4</v>
      </c>
    </row>
    <row r="159" spans="1:12" ht="18.75" customHeight="1">
      <c r="A159" s="50"/>
      <c r="B159" s="227" t="s">
        <v>102</v>
      </c>
      <c r="C159" s="157">
        <f aca="true" t="shared" si="7" ref="C159:K159">SUM(C155:C158)</f>
        <v>15</v>
      </c>
      <c r="D159" s="137" t="s">
        <v>292</v>
      </c>
      <c r="E159" s="213">
        <f t="shared" si="7"/>
        <v>223</v>
      </c>
      <c r="F159" s="213">
        <f t="shared" si="7"/>
        <v>32077</v>
      </c>
      <c r="G159" s="213">
        <f t="shared" si="7"/>
        <v>34</v>
      </c>
      <c r="H159" s="324">
        <f t="shared" si="7"/>
        <v>3038.78</v>
      </c>
      <c r="I159" s="324">
        <f t="shared" si="7"/>
        <v>598.4</v>
      </c>
      <c r="J159" s="326">
        <f t="shared" si="7"/>
        <v>18</v>
      </c>
      <c r="K159" s="325">
        <f t="shared" si="7"/>
        <v>3654.1800000000003</v>
      </c>
      <c r="L159" s="213">
        <f>SUM(L155:L158)</f>
        <v>25</v>
      </c>
    </row>
    <row r="160" spans="1:12" ht="17.25" customHeight="1">
      <c r="A160" s="33"/>
      <c r="B160" s="307"/>
      <c r="C160" s="307"/>
      <c r="D160" s="307"/>
      <c r="E160" s="307"/>
      <c r="F160" s="307"/>
      <c r="G160" s="307"/>
      <c r="H160" s="307"/>
      <c r="I160" s="307"/>
      <c r="J160" s="307"/>
      <c r="K160" s="307"/>
      <c r="L160" s="29"/>
    </row>
    <row r="161" spans="1:12" ht="19.5" customHeight="1">
      <c r="A161" s="1013" t="s">
        <v>171</v>
      </c>
      <c r="B161" s="1019"/>
      <c r="C161" s="1019"/>
      <c r="D161" s="1019"/>
      <c r="E161" s="1019"/>
      <c r="F161" s="1019"/>
      <c r="G161" s="1019"/>
      <c r="H161" s="1019"/>
      <c r="I161" s="1019"/>
      <c r="J161" s="1019"/>
      <c r="K161" s="1019"/>
      <c r="L161" s="1144"/>
    </row>
    <row r="162" spans="1:12" ht="12" customHeight="1">
      <c r="A162" s="33"/>
      <c r="B162" s="307"/>
      <c r="C162" s="307"/>
      <c r="D162" s="307"/>
      <c r="E162" s="307"/>
      <c r="F162" s="307"/>
      <c r="G162" s="307"/>
      <c r="H162" s="307"/>
      <c r="I162" s="307"/>
      <c r="J162" s="307"/>
      <c r="K162" s="307"/>
      <c r="L162" s="29"/>
    </row>
    <row r="163" spans="1:12" ht="16.5" customHeight="1">
      <c r="A163" s="454">
        <v>1</v>
      </c>
      <c r="B163" s="291" t="s">
        <v>106</v>
      </c>
      <c r="C163" s="147">
        <v>1</v>
      </c>
      <c r="D163" s="777" t="s">
        <v>292</v>
      </c>
      <c r="E163" s="777" t="s">
        <v>292</v>
      </c>
      <c r="F163" s="777" t="s">
        <v>292</v>
      </c>
      <c r="G163" s="777">
        <v>1</v>
      </c>
      <c r="H163" s="777" t="s">
        <v>292</v>
      </c>
      <c r="I163" s="777">
        <v>122</v>
      </c>
      <c r="J163" s="777" t="s">
        <v>292</v>
      </c>
      <c r="K163" s="777">
        <v>122</v>
      </c>
      <c r="L163" s="777">
        <v>1</v>
      </c>
    </row>
    <row r="164" spans="1:12" ht="15.75" customHeight="1">
      <c r="A164" s="454">
        <v>2</v>
      </c>
      <c r="B164" s="291" t="s">
        <v>98</v>
      </c>
      <c r="C164" s="147">
        <v>2</v>
      </c>
      <c r="D164" s="777" t="s">
        <v>292</v>
      </c>
      <c r="E164" s="812">
        <v>2</v>
      </c>
      <c r="F164" s="812" t="s">
        <v>292</v>
      </c>
      <c r="G164" s="812">
        <v>2</v>
      </c>
      <c r="H164" s="812" t="s">
        <v>292</v>
      </c>
      <c r="I164" s="812">
        <v>171.49</v>
      </c>
      <c r="J164" s="812" t="s">
        <v>292</v>
      </c>
      <c r="K164" s="812">
        <v>171.49</v>
      </c>
      <c r="L164" s="812">
        <v>2</v>
      </c>
    </row>
    <row r="165" spans="1:12" ht="16.5" customHeight="1">
      <c r="A165" s="1160" t="s">
        <v>102</v>
      </c>
      <c r="B165" s="1161"/>
      <c r="C165" s="157">
        <f aca="true" t="shared" si="8" ref="C165:L165">SUM(C163:C164)</f>
        <v>3</v>
      </c>
      <c r="D165" s="117" t="s">
        <v>292</v>
      </c>
      <c r="E165" s="157">
        <f t="shared" si="8"/>
        <v>2</v>
      </c>
      <c r="F165" s="117" t="s">
        <v>292</v>
      </c>
      <c r="G165" s="157">
        <f t="shared" si="8"/>
        <v>3</v>
      </c>
      <c r="H165" s="117" t="s">
        <v>292</v>
      </c>
      <c r="I165" s="327">
        <f t="shared" si="8"/>
        <v>293.49</v>
      </c>
      <c r="J165" s="117" t="s">
        <v>292</v>
      </c>
      <c r="K165" s="327">
        <f t="shared" si="8"/>
        <v>293.49</v>
      </c>
      <c r="L165" s="213">
        <f t="shared" si="8"/>
        <v>3</v>
      </c>
    </row>
    <row r="166" spans="1:12" ht="12" customHeight="1">
      <c r="A166" s="307"/>
      <c r="B166" s="307"/>
      <c r="C166" s="307"/>
      <c r="D166" s="307"/>
      <c r="E166" s="307"/>
      <c r="F166" s="307"/>
      <c r="G166" s="307"/>
      <c r="H166" s="307"/>
      <c r="I166" s="307"/>
      <c r="J166" s="307"/>
      <c r="K166" s="307"/>
      <c r="L166" s="307"/>
    </row>
    <row r="167" spans="1:12" ht="15.75" customHeight="1">
      <c r="A167" s="35" t="s">
        <v>4</v>
      </c>
      <c r="B167" s="35" t="s">
        <v>73</v>
      </c>
      <c r="C167" s="35" t="s">
        <v>74</v>
      </c>
      <c r="D167" s="35" t="s">
        <v>75</v>
      </c>
      <c r="E167" s="35" t="s">
        <v>76</v>
      </c>
      <c r="F167" s="35" t="s">
        <v>77</v>
      </c>
      <c r="G167" s="35" t="s">
        <v>78</v>
      </c>
      <c r="H167" s="35" t="s">
        <v>79</v>
      </c>
      <c r="I167" s="36" t="s">
        <v>80</v>
      </c>
      <c r="J167" s="48" t="s">
        <v>81</v>
      </c>
      <c r="K167" s="49" t="s">
        <v>82</v>
      </c>
      <c r="L167" s="28" t="s">
        <v>81</v>
      </c>
    </row>
    <row r="168" spans="1:12" ht="12" customHeight="1">
      <c r="A168" s="33"/>
      <c r="B168" s="307"/>
      <c r="C168" s="307"/>
      <c r="D168" s="307"/>
      <c r="E168" s="307"/>
      <c r="F168" s="307"/>
      <c r="G168" s="307"/>
      <c r="H168" s="307"/>
      <c r="I168" s="307"/>
      <c r="J168" s="307"/>
      <c r="K168" s="307"/>
      <c r="L168" s="29"/>
    </row>
    <row r="169" spans="1:12" s="43" customFormat="1" ht="19.5" customHeight="1">
      <c r="A169" s="1133" t="s">
        <v>172</v>
      </c>
      <c r="B169" s="1142"/>
      <c r="C169" s="1142"/>
      <c r="D169" s="1142"/>
      <c r="E169" s="1142"/>
      <c r="F169" s="1142"/>
      <c r="G169" s="1142"/>
      <c r="H169" s="1142"/>
      <c r="I169" s="1142"/>
      <c r="J169" s="1142"/>
      <c r="K169" s="1142"/>
      <c r="L169" s="1143"/>
    </row>
    <row r="170" spans="1:12" ht="12" customHeight="1">
      <c r="A170" s="51"/>
      <c r="B170" s="52"/>
      <c r="C170" s="59"/>
      <c r="D170" s="59"/>
      <c r="E170" s="59"/>
      <c r="F170" s="59"/>
      <c r="G170" s="59"/>
      <c r="H170" s="59"/>
      <c r="I170" s="59"/>
      <c r="J170" s="59"/>
      <c r="K170" s="307"/>
      <c r="L170" s="29"/>
    </row>
    <row r="171" spans="1:12" ht="16.5" customHeight="1">
      <c r="A171" s="805">
        <v>1</v>
      </c>
      <c r="B171" s="806" t="s">
        <v>86</v>
      </c>
      <c r="C171" s="805">
        <v>2</v>
      </c>
      <c r="D171" s="831" t="s">
        <v>292</v>
      </c>
      <c r="E171" s="454">
        <v>12</v>
      </c>
      <c r="F171" s="454">
        <v>738</v>
      </c>
      <c r="G171" s="454">
        <v>1</v>
      </c>
      <c r="H171" s="887">
        <v>158.29</v>
      </c>
      <c r="I171" s="454">
        <v>47.08</v>
      </c>
      <c r="J171" s="831" t="s">
        <v>292</v>
      </c>
      <c r="K171" s="454">
        <v>205.3668</v>
      </c>
      <c r="L171" s="454">
        <v>12</v>
      </c>
    </row>
    <row r="172" spans="1:12" ht="16.5" customHeight="1">
      <c r="A172" s="828">
        <v>2</v>
      </c>
      <c r="B172" s="835" t="s">
        <v>108</v>
      </c>
      <c r="C172" s="777">
        <v>4</v>
      </c>
      <c r="D172" s="831" t="s">
        <v>292</v>
      </c>
      <c r="E172" s="777">
        <v>127</v>
      </c>
      <c r="F172" s="777">
        <v>1087</v>
      </c>
      <c r="G172" s="807">
        <v>1</v>
      </c>
      <c r="H172" s="888">
        <v>303.8328</v>
      </c>
      <c r="I172" s="454">
        <v>5</v>
      </c>
      <c r="J172" s="831" t="s">
        <v>292</v>
      </c>
      <c r="K172" s="777">
        <v>308.8328</v>
      </c>
      <c r="L172" s="777">
        <v>127</v>
      </c>
    </row>
    <row r="173" spans="1:12" ht="16.5" customHeight="1">
      <c r="A173" s="889">
        <v>3</v>
      </c>
      <c r="B173" s="890" t="s">
        <v>106</v>
      </c>
      <c r="C173" s="812">
        <v>2</v>
      </c>
      <c r="D173" s="831" t="s">
        <v>292</v>
      </c>
      <c r="E173" s="777">
        <v>60</v>
      </c>
      <c r="F173" s="888">
        <v>646</v>
      </c>
      <c r="G173" s="856" t="s">
        <v>292</v>
      </c>
      <c r="H173" s="891">
        <v>101.607</v>
      </c>
      <c r="I173" s="856" t="s">
        <v>292</v>
      </c>
      <c r="J173" s="856" t="s">
        <v>292</v>
      </c>
      <c r="K173" s="777">
        <v>101.607</v>
      </c>
      <c r="L173" s="777">
        <v>60</v>
      </c>
    </row>
    <row r="174" spans="1:12" ht="16.5" customHeight="1">
      <c r="A174" s="840">
        <v>4</v>
      </c>
      <c r="B174" s="841" t="s">
        <v>103</v>
      </c>
      <c r="C174" s="833">
        <v>4</v>
      </c>
      <c r="D174" s="777" t="s">
        <v>292</v>
      </c>
      <c r="E174" s="777">
        <v>17</v>
      </c>
      <c r="F174" s="777">
        <v>60</v>
      </c>
      <c r="G174" s="777" t="s">
        <v>292</v>
      </c>
      <c r="H174" s="777">
        <v>5.527</v>
      </c>
      <c r="I174" s="777" t="s">
        <v>292</v>
      </c>
      <c r="J174" s="777" t="s">
        <v>292</v>
      </c>
      <c r="K174" s="777">
        <v>5.527</v>
      </c>
      <c r="L174" s="777">
        <v>7</v>
      </c>
    </row>
    <row r="175" spans="1:12" ht="16.5" customHeight="1">
      <c r="A175" s="107">
        <v>5</v>
      </c>
      <c r="B175" s="842" t="s">
        <v>89</v>
      </c>
      <c r="C175" s="107">
        <v>4</v>
      </c>
      <c r="D175" s="107">
        <v>1</v>
      </c>
      <c r="E175" s="807">
        <v>14</v>
      </c>
      <c r="F175" s="807">
        <v>39</v>
      </c>
      <c r="G175" s="777" t="s">
        <v>292</v>
      </c>
      <c r="H175" s="807">
        <v>3.91</v>
      </c>
      <c r="I175" s="777" t="s">
        <v>292</v>
      </c>
      <c r="J175" s="807" t="s">
        <v>292</v>
      </c>
      <c r="K175" s="807">
        <v>3.91</v>
      </c>
      <c r="L175" s="807">
        <v>39</v>
      </c>
    </row>
    <row r="176" spans="1:12" ht="16.5" customHeight="1">
      <c r="A176" s="889">
        <v>6</v>
      </c>
      <c r="B176" s="892" t="s">
        <v>90</v>
      </c>
      <c r="C176" s="893">
        <v>1</v>
      </c>
      <c r="D176" s="777" t="s">
        <v>292</v>
      </c>
      <c r="E176" s="454">
        <v>2</v>
      </c>
      <c r="F176" s="454">
        <v>5</v>
      </c>
      <c r="G176" s="894" t="s">
        <v>292</v>
      </c>
      <c r="H176" s="454">
        <v>1.25</v>
      </c>
      <c r="I176" s="894" t="s">
        <v>292</v>
      </c>
      <c r="J176" s="894" t="s">
        <v>292</v>
      </c>
      <c r="K176" s="454">
        <v>1.25</v>
      </c>
      <c r="L176" s="454">
        <v>2</v>
      </c>
    </row>
    <row r="177" spans="1:12" ht="16.5" customHeight="1">
      <c r="A177" s="805">
        <v>7</v>
      </c>
      <c r="B177" s="806" t="s">
        <v>104</v>
      </c>
      <c r="C177" s="805">
        <v>3</v>
      </c>
      <c r="D177" s="777" t="s">
        <v>292</v>
      </c>
      <c r="E177" s="807">
        <v>5</v>
      </c>
      <c r="F177" s="807">
        <v>118</v>
      </c>
      <c r="G177" s="807">
        <v>2</v>
      </c>
      <c r="H177" s="807">
        <v>20.75</v>
      </c>
      <c r="I177" s="807">
        <v>67</v>
      </c>
      <c r="J177" s="807" t="s">
        <v>292</v>
      </c>
      <c r="K177" s="807">
        <v>87.75</v>
      </c>
      <c r="L177" s="807">
        <v>5</v>
      </c>
    </row>
    <row r="178" spans="1:12" ht="16.5" customHeight="1">
      <c r="A178" s="895">
        <v>8</v>
      </c>
      <c r="B178" s="896" t="s">
        <v>94</v>
      </c>
      <c r="C178" s="895">
        <v>1</v>
      </c>
      <c r="D178" s="812" t="s">
        <v>292</v>
      </c>
      <c r="E178" s="807">
        <v>1</v>
      </c>
      <c r="F178" s="807">
        <v>5</v>
      </c>
      <c r="G178" s="807" t="s">
        <v>292</v>
      </c>
      <c r="H178" s="807">
        <v>0.42</v>
      </c>
      <c r="I178" s="807" t="s">
        <v>292</v>
      </c>
      <c r="J178" s="807" t="s">
        <v>292</v>
      </c>
      <c r="K178" s="807">
        <v>0.42</v>
      </c>
      <c r="L178" s="807">
        <v>1</v>
      </c>
    </row>
    <row r="179" spans="1:12" ht="16.5" customHeight="1">
      <c r="A179" s="805">
        <v>9</v>
      </c>
      <c r="B179" s="806" t="s">
        <v>107</v>
      </c>
      <c r="C179" s="805">
        <v>3</v>
      </c>
      <c r="D179" s="812" t="s">
        <v>292</v>
      </c>
      <c r="E179" s="807">
        <v>66</v>
      </c>
      <c r="F179" s="807">
        <v>1827</v>
      </c>
      <c r="G179" s="807" t="s">
        <v>292</v>
      </c>
      <c r="H179" s="807">
        <v>428.824</v>
      </c>
      <c r="I179" s="807" t="s">
        <v>292</v>
      </c>
      <c r="J179" s="807" t="s">
        <v>292</v>
      </c>
      <c r="K179" s="807">
        <v>428.824</v>
      </c>
      <c r="L179" s="807">
        <v>1827</v>
      </c>
    </row>
    <row r="180" spans="1:12" ht="16.5" customHeight="1">
      <c r="A180" s="805" t="s">
        <v>19</v>
      </c>
      <c r="B180" s="806" t="s">
        <v>109</v>
      </c>
      <c r="C180" s="805">
        <v>2</v>
      </c>
      <c r="D180" s="812" t="s">
        <v>292</v>
      </c>
      <c r="E180" s="807">
        <v>56</v>
      </c>
      <c r="F180" s="807">
        <v>893</v>
      </c>
      <c r="G180" s="807" t="s">
        <v>292</v>
      </c>
      <c r="H180" s="807">
        <v>197.05</v>
      </c>
      <c r="I180" s="807" t="s">
        <v>292</v>
      </c>
      <c r="J180" s="807" t="s">
        <v>292</v>
      </c>
      <c r="K180" s="807">
        <v>197.05</v>
      </c>
      <c r="L180" s="807">
        <v>36</v>
      </c>
    </row>
    <row r="181" spans="1:12" ht="16.5" customHeight="1">
      <c r="A181" s="805" t="s">
        <v>17</v>
      </c>
      <c r="B181" s="806" t="s">
        <v>96</v>
      </c>
      <c r="C181" s="805">
        <v>3</v>
      </c>
      <c r="D181" s="812" t="s">
        <v>292</v>
      </c>
      <c r="E181" s="882">
        <v>60</v>
      </c>
      <c r="F181" s="882">
        <v>403</v>
      </c>
      <c r="G181" s="882">
        <v>20</v>
      </c>
      <c r="H181" s="882">
        <v>113.99</v>
      </c>
      <c r="I181" s="882">
        <v>752.2</v>
      </c>
      <c r="J181" s="882" t="s">
        <v>292</v>
      </c>
      <c r="K181" s="882">
        <v>866.19</v>
      </c>
      <c r="L181" s="882">
        <v>60</v>
      </c>
    </row>
    <row r="182" spans="1:12" ht="16.5" customHeight="1">
      <c r="A182" s="805" t="s">
        <v>15</v>
      </c>
      <c r="B182" s="806" t="s">
        <v>98</v>
      </c>
      <c r="C182" s="805">
        <v>1</v>
      </c>
      <c r="D182" s="882" t="s">
        <v>292</v>
      </c>
      <c r="E182" s="807">
        <v>4</v>
      </c>
      <c r="F182" s="807">
        <v>32</v>
      </c>
      <c r="G182" s="832" t="s">
        <v>292</v>
      </c>
      <c r="H182" s="807">
        <v>4.66</v>
      </c>
      <c r="I182" s="832" t="s">
        <v>292</v>
      </c>
      <c r="J182" s="832" t="s">
        <v>292</v>
      </c>
      <c r="K182" s="807">
        <v>4.66</v>
      </c>
      <c r="L182" s="807">
        <v>5</v>
      </c>
    </row>
    <row r="183" spans="1:12" ht="16.5" customHeight="1">
      <c r="A183" s="805" t="s">
        <v>16</v>
      </c>
      <c r="B183" s="806" t="s">
        <v>99</v>
      </c>
      <c r="C183" s="805">
        <v>2</v>
      </c>
      <c r="D183" s="812" t="s">
        <v>292</v>
      </c>
      <c r="E183" s="807">
        <v>2</v>
      </c>
      <c r="F183" s="807">
        <v>642</v>
      </c>
      <c r="G183" s="807" t="s">
        <v>292</v>
      </c>
      <c r="H183" s="807">
        <v>181.5</v>
      </c>
      <c r="I183" s="807" t="s">
        <v>292</v>
      </c>
      <c r="J183" s="807" t="s">
        <v>292</v>
      </c>
      <c r="K183" s="807">
        <v>181.5</v>
      </c>
      <c r="L183" s="807">
        <v>3</v>
      </c>
    </row>
    <row r="184" spans="1:12" s="307" customFormat="1" ht="16.5" customHeight="1">
      <c r="A184" s="805" t="s">
        <v>18</v>
      </c>
      <c r="B184" s="806" t="s">
        <v>101</v>
      </c>
      <c r="C184" s="805">
        <v>1</v>
      </c>
      <c r="D184" s="807" t="s">
        <v>292</v>
      </c>
      <c r="E184" s="807">
        <v>2</v>
      </c>
      <c r="F184" s="807">
        <v>13</v>
      </c>
      <c r="G184" s="807" t="s">
        <v>292</v>
      </c>
      <c r="H184" s="807">
        <v>0.61</v>
      </c>
      <c r="I184" s="807" t="s">
        <v>292</v>
      </c>
      <c r="J184" s="807" t="s">
        <v>292</v>
      </c>
      <c r="K184" s="807">
        <v>0.61</v>
      </c>
      <c r="L184" s="807">
        <v>2</v>
      </c>
    </row>
    <row r="185" spans="1:12" ht="16.5" customHeight="1">
      <c r="A185" s="895" t="s">
        <v>20</v>
      </c>
      <c r="B185" s="896" t="s">
        <v>100</v>
      </c>
      <c r="C185" s="805">
        <v>4</v>
      </c>
      <c r="D185" s="807" t="s">
        <v>292</v>
      </c>
      <c r="E185" s="812">
        <v>196</v>
      </c>
      <c r="F185" s="812">
        <v>2854</v>
      </c>
      <c r="G185" s="812">
        <v>2</v>
      </c>
      <c r="H185" s="812">
        <v>566.5</v>
      </c>
      <c r="I185" s="812">
        <v>71.0111</v>
      </c>
      <c r="J185" s="807" t="s">
        <v>292</v>
      </c>
      <c r="K185" s="812">
        <v>637.511</v>
      </c>
      <c r="L185" s="812">
        <v>197</v>
      </c>
    </row>
    <row r="186" spans="1:12" ht="16.5" customHeight="1">
      <c r="A186" s="50"/>
      <c r="B186" s="216" t="s">
        <v>102</v>
      </c>
      <c r="C186" s="799">
        <f aca="true" t="shared" si="9" ref="C186:L186">SUM(C171:C185)</f>
        <v>37</v>
      </c>
      <c r="D186" s="157">
        <f t="shared" si="9"/>
        <v>1</v>
      </c>
      <c r="E186" s="213">
        <f t="shared" si="9"/>
        <v>624</v>
      </c>
      <c r="F186" s="213">
        <f t="shared" si="9"/>
        <v>9362</v>
      </c>
      <c r="G186" s="213">
        <f t="shared" si="9"/>
        <v>26</v>
      </c>
      <c r="H186" s="214">
        <f t="shared" si="9"/>
        <v>2088.7208</v>
      </c>
      <c r="I186" s="215">
        <f t="shared" si="9"/>
        <v>942.2911000000001</v>
      </c>
      <c r="J186" s="113" t="s">
        <v>292</v>
      </c>
      <c r="K186" s="233">
        <f t="shared" si="9"/>
        <v>3031.0086</v>
      </c>
      <c r="L186" s="213">
        <f t="shared" si="9"/>
        <v>2383</v>
      </c>
    </row>
    <row r="187" spans="1:12" ht="16.5" customHeight="1">
      <c r="A187" s="51"/>
      <c r="B187" s="52"/>
      <c r="C187" s="59"/>
      <c r="D187" s="59"/>
      <c r="E187" s="59"/>
      <c r="F187" s="59"/>
      <c r="G187" s="59"/>
      <c r="H187" s="71"/>
      <c r="I187" s="69"/>
      <c r="J187" s="69"/>
      <c r="K187" s="72"/>
      <c r="L187" s="29"/>
    </row>
    <row r="188" spans="1:12" ht="27" customHeight="1">
      <c r="A188" s="20"/>
      <c r="B188" s="1162" t="s">
        <v>173</v>
      </c>
      <c r="C188" s="1163"/>
      <c r="D188" s="1163"/>
      <c r="E188" s="1163"/>
      <c r="F188" s="1163"/>
      <c r="G188" s="1163"/>
      <c r="H188" s="1163"/>
      <c r="I188" s="1163"/>
      <c r="J188" s="1163"/>
      <c r="K188" s="1163"/>
      <c r="L188" s="29"/>
    </row>
    <row r="189" spans="1:12" ht="12" customHeight="1">
      <c r="A189" s="33"/>
      <c r="B189" s="307"/>
      <c r="C189" s="307"/>
      <c r="D189" s="307"/>
      <c r="E189" s="307"/>
      <c r="F189" s="307"/>
      <c r="G189" s="307"/>
      <c r="H189" s="307"/>
      <c r="I189" s="307"/>
      <c r="J189" s="307"/>
      <c r="K189" s="307"/>
      <c r="L189" s="32"/>
    </row>
    <row r="190" spans="1:12" s="43" customFormat="1" ht="19.5" customHeight="1">
      <c r="A190" s="41"/>
      <c r="B190" s="1154" t="s">
        <v>174</v>
      </c>
      <c r="C190" s="1134"/>
      <c r="D190" s="1134"/>
      <c r="E190" s="1134"/>
      <c r="F190" s="1134"/>
      <c r="G190" s="1134"/>
      <c r="H190" s="1134"/>
      <c r="I190" s="1134"/>
      <c r="J190" s="1134"/>
      <c r="K190" s="1134"/>
      <c r="L190" s="42"/>
    </row>
    <row r="191" spans="1:12" ht="12" customHeight="1">
      <c r="A191" s="20"/>
      <c r="B191" s="21"/>
      <c r="C191" s="21"/>
      <c r="D191" s="21"/>
      <c r="E191" s="307"/>
      <c r="F191" s="307"/>
      <c r="G191" s="307"/>
      <c r="H191" s="307"/>
      <c r="I191" s="307"/>
      <c r="J191" s="307"/>
      <c r="K191" s="307"/>
      <c r="L191" s="29"/>
    </row>
    <row r="192" spans="1:12" ht="16.5" customHeight="1">
      <c r="A192" s="828">
        <v>1</v>
      </c>
      <c r="B192" s="829" t="s">
        <v>86</v>
      </c>
      <c r="C192" s="830">
        <v>6</v>
      </c>
      <c r="D192" s="834">
        <v>4</v>
      </c>
      <c r="E192" s="777">
        <v>51</v>
      </c>
      <c r="F192" s="777">
        <v>392</v>
      </c>
      <c r="G192" s="777">
        <v>93</v>
      </c>
      <c r="H192" s="777">
        <v>43.8</v>
      </c>
      <c r="I192" s="777">
        <v>1844.06</v>
      </c>
      <c r="J192" s="777">
        <v>206.53</v>
      </c>
      <c r="K192" s="777">
        <v>2094.39</v>
      </c>
      <c r="L192" s="777">
        <v>73</v>
      </c>
    </row>
    <row r="193" spans="1:12" ht="16.5" customHeight="1">
      <c r="A193" s="828">
        <v>2</v>
      </c>
      <c r="B193" s="829" t="s">
        <v>108</v>
      </c>
      <c r="C193" s="861">
        <v>4</v>
      </c>
      <c r="D193" s="812" t="s">
        <v>292</v>
      </c>
      <c r="E193" s="807">
        <v>17</v>
      </c>
      <c r="F193" s="777">
        <v>4</v>
      </c>
      <c r="G193" s="777">
        <v>1</v>
      </c>
      <c r="H193" s="777">
        <v>3.55</v>
      </c>
      <c r="I193" s="777">
        <v>0.05</v>
      </c>
      <c r="J193" s="777">
        <v>5207.385</v>
      </c>
      <c r="K193" s="777">
        <v>5210.985</v>
      </c>
      <c r="L193" s="777">
        <v>18</v>
      </c>
    </row>
    <row r="194" spans="1:12" ht="16.5" customHeight="1">
      <c r="A194" s="828">
        <v>3</v>
      </c>
      <c r="B194" s="829" t="s">
        <v>105</v>
      </c>
      <c r="C194" s="861">
        <v>7</v>
      </c>
      <c r="D194" s="805">
        <v>7</v>
      </c>
      <c r="E194" s="832">
        <v>144</v>
      </c>
      <c r="F194" s="807">
        <v>8586</v>
      </c>
      <c r="G194" s="807">
        <v>793</v>
      </c>
      <c r="H194" s="807">
        <v>3601.1405</v>
      </c>
      <c r="I194" s="807">
        <v>93810.157</v>
      </c>
      <c r="J194" s="832">
        <v>20827.7842</v>
      </c>
      <c r="K194" s="832">
        <v>118239.0817</v>
      </c>
      <c r="L194" s="832">
        <v>248</v>
      </c>
    </row>
    <row r="195" spans="1:12" ht="16.5" customHeight="1">
      <c r="A195" s="828">
        <v>4</v>
      </c>
      <c r="B195" s="829" t="s">
        <v>87</v>
      </c>
      <c r="C195" s="830">
        <v>5</v>
      </c>
      <c r="D195" s="861">
        <v>15</v>
      </c>
      <c r="E195" s="832">
        <v>550</v>
      </c>
      <c r="F195" s="807">
        <v>99520</v>
      </c>
      <c r="G195" s="807">
        <v>2715</v>
      </c>
      <c r="H195" s="807">
        <v>21686.22</v>
      </c>
      <c r="I195" s="807">
        <v>527820.204</v>
      </c>
      <c r="J195" s="832">
        <v>59948.18</v>
      </c>
      <c r="K195" s="832">
        <v>609454.604</v>
      </c>
      <c r="L195" s="832">
        <v>10</v>
      </c>
    </row>
    <row r="196" spans="1:12" ht="16.5" customHeight="1">
      <c r="A196" s="828">
        <v>5</v>
      </c>
      <c r="B196" s="829" t="s">
        <v>106</v>
      </c>
      <c r="C196" s="830">
        <v>4</v>
      </c>
      <c r="D196" s="861">
        <v>5</v>
      </c>
      <c r="E196" s="832">
        <v>43</v>
      </c>
      <c r="F196" s="832">
        <v>1</v>
      </c>
      <c r="G196" s="807">
        <v>7</v>
      </c>
      <c r="H196" s="807">
        <v>0.015</v>
      </c>
      <c r="I196" s="807">
        <v>239.303</v>
      </c>
      <c r="J196" s="832">
        <v>83.906</v>
      </c>
      <c r="K196" s="832">
        <v>323.224</v>
      </c>
      <c r="L196" s="832">
        <v>52</v>
      </c>
    </row>
    <row r="197" spans="1:12" ht="16.5" customHeight="1">
      <c r="A197" s="840">
        <v>6</v>
      </c>
      <c r="B197" s="829" t="s">
        <v>103</v>
      </c>
      <c r="C197" s="830">
        <v>6</v>
      </c>
      <c r="D197" s="812" t="s">
        <v>292</v>
      </c>
      <c r="E197" s="807">
        <v>235</v>
      </c>
      <c r="F197" s="807">
        <v>13552</v>
      </c>
      <c r="G197" s="807">
        <v>79</v>
      </c>
      <c r="H197" s="807">
        <v>449.88</v>
      </c>
      <c r="I197" s="807">
        <v>597.59</v>
      </c>
      <c r="J197" s="807">
        <v>5224.37</v>
      </c>
      <c r="K197" s="807">
        <v>6271.84</v>
      </c>
      <c r="L197" s="807">
        <v>11</v>
      </c>
    </row>
    <row r="198" spans="1:12" ht="16.5" customHeight="1">
      <c r="A198" s="805">
        <v>7</v>
      </c>
      <c r="B198" s="841" t="s">
        <v>88</v>
      </c>
      <c r="C198" s="833">
        <v>5</v>
      </c>
      <c r="D198" s="834">
        <v>2</v>
      </c>
      <c r="E198" s="807">
        <v>852</v>
      </c>
      <c r="F198" s="807">
        <v>83036</v>
      </c>
      <c r="G198" s="807">
        <v>2895</v>
      </c>
      <c r="H198" s="807">
        <v>45999.39</v>
      </c>
      <c r="I198" s="807">
        <v>609652.125</v>
      </c>
      <c r="J198" s="807">
        <v>61609.2988</v>
      </c>
      <c r="K198" s="807">
        <v>717260.7978</v>
      </c>
      <c r="L198" s="807">
        <v>133</v>
      </c>
    </row>
    <row r="199" spans="1:12" ht="16.5" customHeight="1">
      <c r="A199" s="805">
        <v>8</v>
      </c>
      <c r="B199" s="897" t="s">
        <v>89</v>
      </c>
      <c r="C199" s="805">
        <v>3</v>
      </c>
      <c r="D199" s="812" t="s">
        <v>292</v>
      </c>
      <c r="E199" s="807">
        <v>7</v>
      </c>
      <c r="F199" s="807" t="s">
        <v>292</v>
      </c>
      <c r="G199" s="807" t="s">
        <v>292</v>
      </c>
      <c r="H199" s="807" t="s">
        <v>292</v>
      </c>
      <c r="I199" s="807" t="s">
        <v>292</v>
      </c>
      <c r="J199" s="807">
        <v>6.51</v>
      </c>
      <c r="K199" s="807">
        <v>6.51</v>
      </c>
      <c r="L199" s="807">
        <v>21</v>
      </c>
    </row>
    <row r="200" spans="1:12" ht="16.5" customHeight="1">
      <c r="A200" s="805">
        <v>9</v>
      </c>
      <c r="B200" s="897" t="s">
        <v>90</v>
      </c>
      <c r="C200" s="805">
        <v>7</v>
      </c>
      <c r="D200" s="805">
        <v>8</v>
      </c>
      <c r="E200" s="807">
        <v>204</v>
      </c>
      <c r="F200" s="807">
        <v>282</v>
      </c>
      <c r="G200" s="807">
        <v>194</v>
      </c>
      <c r="H200" s="807">
        <v>28.25</v>
      </c>
      <c r="I200" s="807">
        <v>92.183</v>
      </c>
      <c r="J200" s="807">
        <v>423.582</v>
      </c>
      <c r="K200" s="807">
        <v>544.015</v>
      </c>
      <c r="L200" s="807">
        <v>1</v>
      </c>
    </row>
    <row r="201" spans="1:12" ht="16.5" customHeight="1">
      <c r="A201" s="805" t="s">
        <v>19</v>
      </c>
      <c r="B201" s="806" t="s">
        <v>91</v>
      </c>
      <c r="C201" s="805">
        <v>8</v>
      </c>
      <c r="D201" s="805">
        <v>4</v>
      </c>
      <c r="E201" s="807">
        <v>578</v>
      </c>
      <c r="F201" s="807">
        <v>39609</v>
      </c>
      <c r="G201" s="807">
        <v>929</v>
      </c>
      <c r="H201" s="807">
        <v>9121.26</v>
      </c>
      <c r="I201" s="807">
        <v>240332.33</v>
      </c>
      <c r="J201" s="807">
        <v>849.65</v>
      </c>
      <c r="K201" s="807">
        <v>250303.24</v>
      </c>
      <c r="L201" s="807">
        <v>1</v>
      </c>
    </row>
    <row r="202" spans="1:12" ht="16.5" customHeight="1">
      <c r="A202" s="895" t="s">
        <v>17</v>
      </c>
      <c r="B202" s="896" t="s">
        <v>92</v>
      </c>
      <c r="C202" s="895">
        <v>4</v>
      </c>
      <c r="D202" s="895">
        <v>3</v>
      </c>
      <c r="E202" s="807">
        <v>210</v>
      </c>
      <c r="F202" s="807" t="s">
        <v>292</v>
      </c>
      <c r="G202" s="807">
        <v>203</v>
      </c>
      <c r="H202" s="807" t="s">
        <v>292</v>
      </c>
      <c r="I202" s="807">
        <v>8671.487</v>
      </c>
      <c r="J202" s="807">
        <v>1049.8</v>
      </c>
      <c r="K202" s="807">
        <v>9721.287</v>
      </c>
      <c r="L202" s="807">
        <v>198</v>
      </c>
    </row>
    <row r="203" spans="1:12" ht="16.5" customHeight="1">
      <c r="A203" s="805" t="s">
        <v>15</v>
      </c>
      <c r="B203" s="806" t="s">
        <v>104</v>
      </c>
      <c r="C203" s="805">
        <v>7</v>
      </c>
      <c r="D203" s="807" t="s">
        <v>292</v>
      </c>
      <c r="E203" s="807">
        <v>41</v>
      </c>
      <c r="F203" s="807" t="s">
        <v>292</v>
      </c>
      <c r="G203" s="807">
        <v>56</v>
      </c>
      <c r="H203" s="807" t="s">
        <v>292</v>
      </c>
      <c r="I203" s="807">
        <v>58.3932</v>
      </c>
      <c r="J203" s="807">
        <v>48.796</v>
      </c>
      <c r="K203" s="807">
        <v>107.1892</v>
      </c>
      <c r="L203" s="807">
        <v>80</v>
      </c>
    </row>
    <row r="204" spans="1:12" ht="16.5" customHeight="1">
      <c r="A204" s="805" t="s">
        <v>16</v>
      </c>
      <c r="B204" s="806" t="s">
        <v>93</v>
      </c>
      <c r="C204" s="805">
        <v>4</v>
      </c>
      <c r="D204" s="805">
        <v>1</v>
      </c>
      <c r="E204" s="807">
        <v>529</v>
      </c>
      <c r="F204" s="807">
        <v>51638</v>
      </c>
      <c r="G204" s="807">
        <v>1520</v>
      </c>
      <c r="H204" s="807">
        <v>32972.4683</v>
      </c>
      <c r="I204" s="807">
        <v>516962.5787</v>
      </c>
      <c r="J204" s="807">
        <v>265600.8513</v>
      </c>
      <c r="K204" s="807">
        <v>815535.9</v>
      </c>
      <c r="L204" s="807">
        <v>331</v>
      </c>
    </row>
    <row r="205" spans="1:12" ht="16.5" customHeight="1">
      <c r="A205" s="805" t="s">
        <v>18</v>
      </c>
      <c r="B205" s="806" t="s">
        <v>94</v>
      </c>
      <c r="C205" s="805">
        <v>7</v>
      </c>
      <c r="D205" s="805">
        <v>3</v>
      </c>
      <c r="E205" s="807">
        <v>91</v>
      </c>
      <c r="F205" s="807">
        <v>4564</v>
      </c>
      <c r="G205" s="807">
        <v>268</v>
      </c>
      <c r="H205" s="807">
        <v>969.83</v>
      </c>
      <c r="I205" s="807">
        <v>11643.574</v>
      </c>
      <c r="J205" s="807">
        <v>4</v>
      </c>
      <c r="K205" s="807">
        <v>12617.414</v>
      </c>
      <c r="L205" s="807">
        <v>330</v>
      </c>
    </row>
    <row r="206" spans="1:12" ht="16.5" customHeight="1">
      <c r="A206" s="895" t="s">
        <v>20</v>
      </c>
      <c r="B206" s="896" t="s">
        <v>95</v>
      </c>
      <c r="C206" s="895">
        <v>4</v>
      </c>
      <c r="D206" s="807" t="s">
        <v>292</v>
      </c>
      <c r="E206" s="807">
        <v>55</v>
      </c>
      <c r="F206" s="807">
        <v>225</v>
      </c>
      <c r="G206" s="807">
        <v>85</v>
      </c>
      <c r="H206" s="807">
        <v>61.2</v>
      </c>
      <c r="I206" s="807">
        <v>2520.023</v>
      </c>
      <c r="J206" s="807">
        <v>1119.74</v>
      </c>
      <c r="K206" s="807">
        <v>3700.963</v>
      </c>
      <c r="L206" s="807">
        <v>56</v>
      </c>
    </row>
    <row r="207" spans="1:12" ht="16.5" customHeight="1">
      <c r="A207" s="805" t="s">
        <v>22</v>
      </c>
      <c r="B207" s="806" t="s">
        <v>107</v>
      </c>
      <c r="C207" s="805">
        <v>4</v>
      </c>
      <c r="D207" s="805">
        <v>1</v>
      </c>
      <c r="E207" s="807">
        <v>48</v>
      </c>
      <c r="F207" s="807">
        <v>21</v>
      </c>
      <c r="G207" s="807">
        <v>3</v>
      </c>
      <c r="H207" s="807">
        <v>5.52</v>
      </c>
      <c r="I207" s="807">
        <v>62.88</v>
      </c>
      <c r="J207" s="807">
        <v>82.953</v>
      </c>
      <c r="K207" s="807">
        <v>151.353</v>
      </c>
      <c r="L207" s="807">
        <v>78</v>
      </c>
    </row>
    <row r="208" spans="1:12" ht="16.5" customHeight="1">
      <c r="A208" s="805" t="s">
        <v>23</v>
      </c>
      <c r="B208" s="806" t="s">
        <v>109</v>
      </c>
      <c r="C208" s="805">
        <v>5</v>
      </c>
      <c r="D208" s="805">
        <v>7</v>
      </c>
      <c r="E208" s="807">
        <v>209</v>
      </c>
      <c r="F208" s="807" t="s">
        <v>292</v>
      </c>
      <c r="G208" s="807">
        <v>5</v>
      </c>
      <c r="H208" s="807" t="s">
        <v>292</v>
      </c>
      <c r="I208" s="807">
        <v>557.1</v>
      </c>
      <c r="J208" s="807">
        <v>1277.18</v>
      </c>
      <c r="K208" s="807">
        <v>1834.28</v>
      </c>
      <c r="L208" s="807">
        <v>220</v>
      </c>
    </row>
    <row r="209" spans="1:12" ht="16.5" customHeight="1">
      <c r="A209" s="805" t="s">
        <v>24</v>
      </c>
      <c r="B209" s="806" t="s">
        <v>96</v>
      </c>
      <c r="C209" s="805">
        <v>3</v>
      </c>
      <c r="D209" s="807" t="s">
        <v>292</v>
      </c>
      <c r="E209" s="832">
        <v>26</v>
      </c>
      <c r="F209" s="832">
        <v>31</v>
      </c>
      <c r="G209" s="832">
        <v>1</v>
      </c>
      <c r="H209" s="832">
        <v>10.9</v>
      </c>
      <c r="I209" s="832">
        <v>1</v>
      </c>
      <c r="J209" s="832">
        <v>47.203</v>
      </c>
      <c r="K209" s="832">
        <v>59.103</v>
      </c>
      <c r="L209" s="832">
        <v>26</v>
      </c>
    </row>
    <row r="210" spans="1:12" ht="16.5" customHeight="1">
      <c r="A210" s="805" t="s">
        <v>25</v>
      </c>
      <c r="B210" s="806" t="s">
        <v>110</v>
      </c>
      <c r="C210" s="805">
        <v>7</v>
      </c>
      <c r="D210" s="805">
        <v>7</v>
      </c>
      <c r="E210" s="807">
        <v>727</v>
      </c>
      <c r="F210" s="807">
        <v>5633</v>
      </c>
      <c r="G210" s="807">
        <v>502</v>
      </c>
      <c r="H210" s="807">
        <v>1042.6</v>
      </c>
      <c r="I210" s="807">
        <v>14325.416</v>
      </c>
      <c r="J210" s="807">
        <v>2303.86</v>
      </c>
      <c r="K210" s="807">
        <v>17671.876</v>
      </c>
      <c r="L210" s="807">
        <v>1</v>
      </c>
    </row>
    <row r="211" spans="1:12" ht="16.5" customHeight="1">
      <c r="A211" s="805" t="s">
        <v>26</v>
      </c>
      <c r="B211" s="806" t="s">
        <v>97</v>
      </c>
      <c r="C211" s="805">
        <v>5</v>
      </c>
      <c r="D211" s="805">
        <v>3</v>
      </c>
      <c r="E211" s="807">
        <v>566</v>
      </c>
      <c r="F211" s="807">
        <v>9663</v>
      </c>
      <c r="G211" s="807">
        <v>2828</v>
      </c>
      <c r="H211" s="807">
        <v>1582.077</v>
      </c>
      <c r="I211" s="807">
        <v>264833.54</v>
      </c>
      <c r="J211" s="807">
        <v>8454.103</v>
      </c>
      <c r="K211" s="807">
        <v>274870.62</v>
      </c>
      <c r="L211" s="807">
        <v>293</v>
      </c>
    </row>
    <row r="212" spans="1:12" ht="16.5" customHeight="1">
      <c r="A212" s="805" t="s">
        <v>27</v>
      </c>
      <c r="B212" s="806" t="s">
        <v>98</v>
      </c>
      <c r="C212" s="805">
        <v>3</v>
      </c>
      <c r="D212" s="805">
        <v>2</v>
      </c>
      <c r="E212" s="807">
        <v>27</v>
      </c>
      <c r="F212" s="807" t="s">
        <v>292</v>
      </c>
      <c r="G212" s="807">
        <v>33</v>
      </c>
      <c r="H212" s="807" t="s">
        <v>292</v>
      </c>
      <c r="I212" s="807">
        <v>104.88</v>
      </c>
      <c r="J212" s="807">
        <v>140.7</v>
      </c>
      <c r="K212" s="807">
        <v>245.58</v>
      </c>
      <c r="L212" s="807">
        <v>31</v>
      </c>
    </row>
    <row r="213" spans="1:12" ht="16.5" customHeight="1">
      <c r="A213" s="805" t="s">
        <v>28</v>
      </c>
      <c r="B213" s="806" t="s">
        <v>99</v>
      </c>
      <c r="C213" s="805">
        <v>4</v>
      </c>
      <c r="D213" s="805">
        <v>1</v>
      </c>
      <c r="E213" s="807">
        <v>212</v>
      </c>
      <c r="F213" s="807">
        <v>68</v>
      </c>
      <c r="G213" s="807">
        <v>108</v>
      </c>
      <c r="H213" s="807">
        <v>38.115</v>
      </c>
      <c r="I213" s="807">
        <v>2771.9342</v>
      </c>
      <c r="J213" s="807">
        <v>873.4604</v>
      </c>
      <c r="K213" s="807">
        <v>3683.5088</v>
      </c>
      <c r="L213" s="807">
        <v>60</v>
      </c>
    </row>
    <row r="214" spans="1:12" ht="16.5" customHeight="1">
      <c r="A214" s="828" t="s">
        <v>29</v>
      </c>
      <c r="B214" s="829" t="s">
        <v>100</v>
      </c>
      <c r="C214" s="830">
        <v>5</v>
      </c>
      <c r="D214" s="861">
        <v>4</v>
      </c>
      <c r="E214" s="812">
        <v>119</v>
      </c>
      <c r="F214" s="812">
        <v>1</v>
      </c>
      <c r="G214" s="812">
        <v>170</v>
      </c>
      <c r="H214" s="812">
        <v>0.02</v>
      </c>
      <c r="I214" s="812">
        <v>1730.15</v>
      </c>
      <c r="J214" s="812">
        <v>376.69</v>
      </c>
      <c r="K214" s="812">
        <v>2106.86</v>
      </c>
      <c r="L214" s="812">
        <v>1</v>
      </c>
    </row>
    <row r="215" spans="1:12" ht="16.5" customHeight="1">
      <c r="A215" s="828" t="s">
        <v>30</v>
      </c>
      <c r="B215" s="829" t="s">
        <v>101</v>
      </c>
      <c r="C215" s="830">
        <v>2</v>
      </c>
      <c r="D215" s="861">
        <v>1</v>
      </c>
      <c r="E215" s="693">
        <v>30</v>
      </c>
      <c r="F215" s="693">
        <v>15</v>
      </c>
      <c r="G215" s="693">
        <v>72</v>
      </c>
      <c r="H215" s="693">
        <v>37.8</v>
      </c>
      <c r="I215" s="693">
        <v>690.59</v>
      </c>
      <c r="J215" s="693">
        <v>76.1</v>
      </c>
      <c r="K215" s="693">
        <v>804.49</v>
      </c>
      <c r="L215" s="693">
        <v>31</v>
      </c>
    </row>
    <row r="216" spans="1:12" ht="16.5" customHeight="1">
      <c r="A216" s="62"/>
      <c r="B216" s="226" t="s">
        <v>102</v>
      </c>
      <c r="C216" s="221">
        <f aca="true" t="shared" si="10" ref="C216:L216">SUM(C192:C215)</f>
        <v>119</v>
      </c>
      <c r="D216" s="221">
        <f t="shared" si="10"/>
        <v>78</v>
      </c>
      <c r="E216" s="219">
        <f t="shared" si="10"/>
        <v>5571</v>
      </c>
      <c r="F216" s="219">
        <f t="shared" si="10"/>
        <v>316841</v>
      </c>
      <c r="G216" s="219">
        <f t="shared" si="10"/>
        <v>13560</v>
      </c>
      <c r="H216" s="220">
        <f t="shared" si="10"/>
        <v>117654.03580000003</v>
      </c>
      <c r="I216" s="220">
        <f t="shared" si="10"/>
        <v>2299321.5481</v>
      </c>
      <c r="J216" s="220">
        <f t="shared" si="10"/>
        <v>435842.6326999999</v>
      </c>
      <c r="K216" s="228">
        <f t="shared" si="10"/>
        <v>2852819.1115</v>
      </c>
      <c r="L216" s="213">
        <f t="shared" si="10"/>
        <v>2304</v>
      </c>
    </row>
    <row r="217" spans="1:12" ht="12" customHeight="1">
      <c r="A217" s="30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29"/>
    </row>
    <row r="218" spans="1:12" ht="2.25" customHeight="1">
      <c r="A218" s="33"/>
      <c r="B218" s="307"/>
      <c r="C218" s="307"/>
      <c r="D218" s="307"/>
      <c r="E218" s="307"/>
      <c r="F218" s="307"/>
      <c r="G218" s="307"/>
      <c r="H218" s="307"/>
      <c r="I218" s="307"/>
      <c r="J218" s="307"/>
      <c r="K218" s="307"/>
      <c r="L218" s="29"/>
    </row>
    <row r="219" spans="1:12" s="43" customFormat="1" ht="19.5" customHeight="1">
      <c r="A219" s="41"/>
      <c r="B219" s="1138" t="s">
        <v>175</v>
      </c>
      <c r="C219" s="1139"/>
      <c r="D219" s="1139"/>
      <c r="E219" s="1139"/>
      <c r="F219" s="1139"/>
      <c r="G219" s="1139"/>
      <c r="H219" s="1139"/>
      <c r="I219" s="1139"/>
      <c r="J219" s="1139"/>
      <c r="K219" s="1139"/>
      <c r="L219" s="42"/>
    </row>
    <row r="220" spans="1:12" ht="12" customHeight="1">
      <c r="A220" s="20"/>
      <c r="B220" s="21"/>
      <c r="C220" s="21"/>
      <c r="D220" s="21"/>
      <c r="E220" s="307"/>
      <c r="F220" s="307"/>
      <c r="G220" s="307"/>
      <c r="H220" s="307"/>
      <c r="I220" s="307"/>
      <c r="J220" s="307"/>
      <c r="K220" s="307"/>
      <c r="L220" s="29"/>
    </row>
    <row r="221" spans="1:12" ht="16.5" customHeight="1">
      <c r="A221" s="828">
        <v>1</v>
      </c>
      <c r="B221" s="829" t="s">
        <v>87</v>
      </c>
      <c r="C221" s="830">
        <v>1</v>
      </c>
      <c r="D221" s="832" t="s">
        <v>292</v>
      </c>
      <c r="E221" s="832" t="s">
        <v>292</v>
      </c>
      <c r="F221" s="807" t="s">
        <v>292</v>
      </c>
      <c r="G221" s="807">
        <v>1</v>
      </c>
      <c r="H221" s="807" t="s">
        <v>292</v>
      </c>
      <c r="I221" s="807">
        <v>153</v>
      </c>
      <c r="J221" s="832" t="s">
        <v>292</v>
      </c>
      <c r="K221" s="832">
        <v>153</v>
      </c>
      <c r="L221" s="832">
        <v>1</v>
      </c>
    </row>
    <row r="222" spans="1:12" ht="16.5" customHeight="1">
      <c r="A222" s="828">
        <v>2</v>
      </c>
      <c r="B222" s="829" t="s">
        <v>88</v>
      </c>
      <c r="C222" s="830">
        <v>5</v>
      </c>
      <c r="D222" s="832" t="s">
        <v>292</v>
      </c>
      <c r="E222" s="807">
        <v>6</v>
      </c>
      <c r="F222" s="807">
        <v>3</v>
      </c>
      <c r="G222" s="807">
        <v>56</v>
      </c>
      <c r="H222" s="807">
        <v>13.49</v>
      </c>
      <c r="I222" s="807">
        <v>19971.871</v>
      </c>
      <c r="J222" s="807">
        <v>40</v>
      </c>
      <c r="K222" s="884">
        <v>20025.3612</v>
      </c>
      <c r="L222" s="807">
        <v>16</v>
      </c>
    </row>
    <row r="223" spans="1:12" ht="16.5" customHeight="1">
      <c r="A223" s="805">
        <v>3</v>
      </c>
      <c r="B223" s="806" t="s">
        <v>94</v>
      </c>
      <c r="C223" s="805">
        <v>1</v>
      </c>
      <c r="D223" s="832" t="s">
        <v>292</v>
      </c>
      <c r="E223" s="818" t="s">
        <v>292</v>
      </c>
      <c r="F223" s="818" t="s">
        <v>292</v>
      </c>
      <c r="G223" s="818">
        <v>1</v>
      </c>
      <c r="H223" s="818" t="s">
        <v>292</v>
      </c>
      <c r="I223" s="818">
        <v>150</v>
      </c>
      <c r="J223" s="818" t="s">
        <v>292</v>
      </c>
      <c r="K223" s="818">
        <v>150</v>
      </c>
      <c r="L223" s="818">
        <v>1</v>
      </c>
    </row>
    <row r="224" spans="1:12" ht="16.5" customHeight="1">
      <c r="A224" s="805">
        <v>4</v>
      </c>
      <c r="B224" s="806" t="s">
        <v>110</v>
      </c>
      <c r="C224" s="805">
        <v>1</v>
      </c>
      <c r="D224" s="805">
        <v>1</v>
      </c>
      <c r="E224" s="818">
        <v>1</v>
      </c>
      <c r="F224" s="818" t="s">
        <v>292</v>
      </c>
      <c r="G224" s="818">
        <v>4</v>
      </c>
      <c r="H224" s="818" t="s">
        <v>292</v>
      </c>
      <c r="I224" s="807">
        <v>1.3</v>
      </c>
      <c r="J224" s="818" t="s">
        <v>292</v>
      </c>
      <c r="K224" s="807">
        <v>1.3</v>
      </c>
      <c r="L224" s="807">
        <v>2</v>
      </c>
    </row>
    <row r="225" spans="1:12" ht="16.5" customHeight="1">
      <c r="A225" s="805">
        <v>5</v>
      </c>
      <c r="B225" s="806" t="s">
        <v>97</v>
      </c>
      <c r="C225" s="805">
        <v>5</v>
      </c>
      <c r="D225" s="832" t="s">
        <v>292</v>
      </c>
      <c r="E225" s="812">
        <v>155</v>
      </c>
      <c r="F225" s="812">
        <v>470</v>
      </c>
      <c r="G225" s="812">
        <v>418</v>
      </c>
      <c r="H225" s="812">
        <v>30.4</v>
      </c>
      <c r="I225" s="812">
        <v>199255.15</v>
      </c>
      <c r="J225" s="812">
        <v>523</v>
      </c>
      <c r="K225" s="812">
        <v>199808.55</v>
      </c>
      <c r="L225" s="812">
        <v>133</v>
      </c>
    </row>
    <row r="226" spans="1:12" ht="16.5" customHeight="1">
      <c r="A226" s="50"/>
      <c r="B226" s="216" t="s">
        <v>102</v>
      </c>
      <c r="C226" s="799">
        <f aca="true" t="shared" si="11" ref="C226:L226">SUM(C221:C225)</f>
        <v>13</v>
      </c>
      <c r="D226" s="157">
        <f t="shared" si="11"/>
        <v>1</v>
      </c>
      <c r="E226" s="213">
        <f t="shared" si="11"/>
        <v>162</v>
      </c>
      <c r="F226" s="213">
        <f t="shared" si="11"/>
        <v>473</v>
      </c>
      <c r="G226" s="213">
        <f t="shared" si="11"/>
        <v>480</v>
      </c>
      <c r="H226" s="326">
        <f>SUM(H221:H225)</f>
        <v>43.89</v>
      </c>
      <c r="I226" s="326">
        <f t="shared" si="11"/>
        <v>219531.321</v>
      </c>
      <c r="J226" s="326">
        <f t="shared" si="11"/>
        <v>563</v>
      </c>
      <c r="K226" s="328">
        <f t="shared" si="11"/>
        <v>220138.2112</v>
      </c>
      <c r="L226" s="213">
        <f t="shared" si="11"/>
        <v>153</v>
      </c>
    </row>
    <row r="227" spans="1:12" ht="12" customHeight="1">
      <c r="A227" s="52"/>
      <c r="B227" s="52"/>
      <c r="C227" s="59"/>
      <c r="D227" s="59"/>
      <c r="E227" s="59"/>
      <c r="F227" s="59"/>
      <c r="G227" s="59"/>
      <c r="H227" s="59"/>
      <c r="I227" s="59"/>
      <c r="J227" s="59"/>
      <c r="K227" s="307"/>
      <c r="L227" s="307"/>
    </row>
    <row r="228" spans="1:12" ht="12" customHeight="1">
      <c r="A228" s="52"/>
      <c r="B228" s="52"/>
      <c r="C228" s="59"/>
      <c r="D228" s="59"/>
      <c r="E228" s="59"/>
      <c r="F228" s="59"/>
      <c r="G228" s="59"/>
      <c r="H228" s="59"/>
      <c r="I228" s="59"/>
      <c r="J228" s="59"/>
      <c r="K228" s="307"/>
      <c r="L228" s="307"/>
    </row>
    <row r="229" spans="1:12" ht="15.75" customHeight="1">
      <c r="A229" s="35" t="s">
        <v>4</v>
      </c>
      <c r="B229" s="35" t="s">
        <v>73</v>
      </c>
      <c r="C229" s="35" t="s">
        <v>74</v>
      </c>
      <c r="D229" s="35" t="s">
        <v>75</v>
      </c>
      <c r="E229" s="35" t="s">
        <v>76</v>
      </c>
      <c r="F229" s="35" t="s">
        <v>77</v>
      </c>
      <c r="G229" s="35" t="s">
        <v>78</v>
      </c>
      <c r="H229" s="35" t="s">
        <v>79</v>
      </c>
      <c r="I229" s="48" t="s">
        <v>80</v>
      </c>
      <c r="J229" s="48" t="s">
        <v>81</v>
      </c>
      <c r="K229" s="35" t="s">
        <v>82</v>
      </c>
      <c r="L229" s="28" t="s">
        <v>81</v>
      </c>
    </row>
    <row r="230" spans="1:12" ht="12" customHeight="1">
      <c r="A230" s="51"/>
      <c r="B230" s="52"/>
      <c r="C230" s="59"/>
      <c r="D230" s="59"/>
      <c r="E230" s="59"/>
      <c r="F230" s="59"/>
      <c r="G230" s="59"/>
      <c r="H230" s="59"/>
      <c r="I230" s="59"/>
      <c r="J230" s="59"/>
      <c r="K230" s="307"/>
      <c r="L230" s="29"/>
    </row>
    <row r="231" spans="1:12" s="43" customFormat="1" ht="19.5" customHeight="1">
      <c r="A231" s="51"/>
      <c r="B231" s="1138" t="s">
        <v>176</v>
      </c>
      <c r="C231" s="1139"/>
      <c r="D231" s="1139"/>
      <c r="E231" s="1139"/>
      <c r="F231" s="1139"/>
      <c r="G231" s="1139"/>
      <c r="H231" s="1139"/>
      <c r="I231" s="1139"/>
      <c r="J231" s="1139"/>
      <c r="K231" s="1139"/>
      <c r="L231" s="42"/>
    </row>
    <row r="232" spans="1:12" ht="12" customHeight="1">
      <c r="A232" s="54"/>
      <c r="B232" s="55"/>
      <c r="C232" s="56"/>
      <c r="D232" s="56"/>
      <c r="E232" s="59"/>
      <c r="F232" s="59"/>
      <c r="G232" s="59"/>
      <c r="H232" s="59"/>
      <c r="I232" s="59"/>
      <c r="J232" s="59"/>
      <c r="K232" s="307"/>
      <c r="L232" s="29"/>
    </row>
    <row r="233" spans="1:12" ht="16.5" customHeight="1">
      <c r="A233" s="849">
        <v>1</v>
      </c>
      <c r="B233" s="898" t="s">
        <v>97</v>
      </c>
      <c r="C233" s="845">
        <v>1</v>
      </c>
      <c r="D233" s="832" t="s">
        <v>292</v>
      </c>
      <c r="E233" s="812">
        <v>1</v>
      </c>
      <c r="F233" s="812" t="s">
        <v>292</v>
      </c>
      <c r="G233" s="812">
        <v>1</v>
      </c>
      <c r="H233" s="812" t="s">
        <v>292</v>
      </c>
      <c r="I233" s="812">
        <v>134</v>
      </c>
      <c r="J233" s="812" t="s">
        <v>292</v>
      </c>
      <c r="K233" s="880">
        <v>134</v>
      </c>
      <c r="L233" s="812">
        <v>1</v>
      </c>
    </row>
    <row r="234" spans="1:12" ht="16.5" customHeight="1">
      <c r="A234" s="50"/>
      <c r="B234" s="216" t="s">
        <v>102</v>
      </c>
      <c r="C234" s="799">
        <f aca="true" t="shared" si="12" ref="C234:K234">SUM(C233:C233)</f>
        <v>1</v>
      </c>
      <c r="D234" s="230" t="s">
        <v>292</v>
      </c>
      <c r="E234" s="213">
        <v>1</v>
      </c>
      <c r="F234" s="230" t="s">
        <v>292</v>
      </c>
      <c r="G234" s="213">
        <f t="shared" si="12"/>
        <v>1</v>
      </c>
      <c r="H234" s="230" t="s">
        <v>292</v>
      </c>
      <c r="I234" s="326">
        <f t="shared" si="12"/>
        <v>134</v>
      </c>
      <c r="J234" s="230" t="s">
        <v>292</v>
      </c>
      <c r="K234" s="328">
        <f t="shared" si="12"/>
        <v>134</v>
      </c>
      <c r="L234" s="142">
        <f>SUM(L233)</f>
        <v>1</v>
      </c>
    </row>
    <row r="235" spans="1:12" ht="12" customHeight="1">
      <c r="A235" s="30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2"/>
    </row>
    <row r="236" spans="1:12" s="43" customFormat="1" ht="19.5" customHeight="1">
      <c r="A236" s="41"/>
      <c r="B236" s="1138" t="s">
        <v>177</v>
      </c>
      <c r="C236" s="1139"/>
      <c r="D236" s="1139"/>
      <c r="E236" s="1139"/>
      <c r="F236" s="1139"/>
      <c r="G236" s="1139"/>
      <c r="H236" s="1139"/>
      <c r="I236" s="1139"/>
      <c r="J236" s="1139"/>
      <c r="K236" s="1139"/>
      <c r="L236" s="42"/>
    </row>
    <row r="237" spans="1:12" ht="12" customHeight="1">
      <c r="A237" s="20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34"/>
    </row>
    <row r="238" spans="1:12" ht="16.5" customHeight="1">
      <c r="A238" s="899">
        <v>1</v>
      </c>
      <c r="B238" s="900" t="s">
        <v>86</v>
      </c>
      <c r="C238" s="901">
        <v>1</v>
      </c>
      <c r="D238" s="902" t="s">
        <v>292</v>
      </c>
      <c r="E238" s="903">
        <v>3</v>
      </c>
      <c r="F238" s="903" t="s">
        <v>292</v>
      </c>
      <c r="G238" s="903">
        <v>4</v>
      </c>
      <c r="H238" s="903" t="s">
        <v>292</v>
      </c>
      <c r="I238" s="903">
        <v>48</v>
      </c>
      <c r="J238" s="903">
        <v>16</v>
      </c>
      <c r="K238" s="903">
        <f>J238+I238</f>
        <v>64</v>
      </c>
      <c r="L238" s="473">
        <v>3</v>
      </c>
    </row>
    <row r="239" spans="1:12" ht="16.5" customHeight="1">
      <c r="A239" s="828">
        <v>2</v>
      </c>
      <c r="B239" s="829" t="s">
        <v>105</v>
      </c>
      <c r="C239" s="830">
        <v>2</v>
      </c>
      <c r="D239" s="902" t="s">
        <v>292</v>
      </c>
      <c r="E239" s="832">
        <v>2</v>
      </c>
      <c r="F239" s="807">
        <v>2773</v>
      </c>
      <c r="G239" s="807">
        <v>35</v>
      </c>
      <c r="H239" s="807">
        <v>326</v>
      </c>
      <c r="I239" s="807">
        <v>228.48</v>
      </c>
      <c r="J239" s="832">
        <v>474</v>
      </c>
      <c r="K239" s="832">
        <v>1028.48</v>
      </c>
      <c r="L239" s="832">
        <v>18</v>
      </c>
    </row>
    <row r="240" spans="1:12" ht="16.5" customHeight="1">
      <c r="A240" s="828">
        <v>3</v>
      </c>
      <c r="B240" s="829" t="s">
        <v>87</v>
      </c>
      <c r="C240" s="830">
        <v>3</v>
      </c>
      <c r="D240" s="861">
        <v>2</v>
      </c>
      <c r="E240" s="832">
        <v>1</v>
      </c>
      <c r="F240" s="807" t="s">
        <v>292</v>
      </c>
      <c r="G240" s="807">
        <v>1</v>
      </c>
      <c r="H240" s="807" t="s">
        <v>292</v>
      </c>
      <c r="I240" s="807">
        <v>0.01</v>
      </c>
      <c r="J240" s="832">
        <v>7.046</v>
      </c>
      <c r="K240" s="832">
        <v>7.056</v>
      </c>
      <c r="L240" s="832">
        <v>4</v>
      </c>
    </row>
    <row r="241" spans="1:12" ht="16.5" customHeight="1">
      <c r="A241" s="840">
        <v>4</v>
      </c>
      <c r="B241" s="829" t="s">
        <v>106</v>
      </c>
      <c r="C241" s="830">
        <v>1</v>
      </c>
      <c r="D241" s="902" t="s">
        <v>292</v>
      </c>
      <c r="E241" s="807">
        <v>2</v>
      </c>
      <c r="F241" s="807" t="s">
        <v>299</v>
      </c>
      <c r="G241" s="807">
        <v>2</v>
      </c>
      <c r="H241" s="807" t="s">
        <v>292</v>
      </c>
      <c r="I241" s="807">
        <v>100</v>
      </c>
      <c r="J241" s="807">
        <v>0.23</v>
      </c>
      <c r="K241" s="777">
        <v>100.23</v>
      </c>
      <c r="L241" s="777">
        <v>3</v>
      </c>
    </row>
    <row r="242" spans="1:12" ht="16.5" customHeight="1">
      <c r="A242" s="805">
        <v>5</v>
      </c>
      <c r="B242" s="841" t="s">
        <v>88</v>
      </c>
      <c r="C242" s="833">
        <v>5</v>
      </c>
      <c r="D242" s="834">
        <v>3</v>
      </c>
      <c r="E242" s="807">
        <v>500</v>
      </c>
      <c r="F242" s="807">
        <v>5687</v>
      </c>
      <c r="G242" s="807">
        <v>578</v>
      </c>
      <c r="H242" s="807">
        <v>434.15</v>
      </c>
      <c r="I242" s="807">
        <v>7357.276</v>
      </c>
      <c r="J242" s="807">
        <v>1056.953</v>
      </c>
      <c r="K242" s="807">
        <v>8848.379</v>
      </c>
      <c r="L242" s="807">
        <v>61</v>
      </c>
    </row>
    <row r="243" spans="1:12" ht="16.5" customHeight="1">
      <c r="A243" s="805">
        <v>6</v>
      </c>
      <c r="B243" s="806" t="s">
        <v>91</v>
      </c>
      <c r="C243" s="805">
        <v>4</v>
      </c>
      <c r="D243" s="902" t="s">
        <v>292</v>
      </c>
      <c r="E243" s="807">
        <v>194</v>
      </c>
      <c r="F243" s="807">
        <v>9132</v>
      </c>
      <c r="G243" s="807">
        <v>113</v>
      </c>
      <c r="H243" s="807">
        <v>150.223</v>
      </c>
      <c r="I243" s="807">
        <v>241.73</v>
      </c>
      <c r="J243" s="807">
        <v>7.28</v>
      </c>
      <c r="K243" s="807">
        <v>399.233</v>
      </c>
      <c r="L243" s="807">
        <v>1</v>
      </c>
    </row>
    <row r="244" spans="1:12" ht="16.5" customHeight="1">
      <c r="A244" s="805">
        <v>7</v>
      </c>
      <c r="B244" s="806" t="s">
        <v>92</v>
      </c>
      <c r="C244" s="805">
        <v>4</v>
      </c>
      <c r="D244" s="366">
        <v>1</v>
      </c>
      <c r="E244" s="812">
        <v>4</v>
      </c>
      <c r="F244" s="812" t="s">
        <v>292</v>
      </c>
      <c r="G244" s="812">
        <v>2</v>
      </c>
      <c r="H244" s="812" t="s">
        <v>292</v>
      </c>
      <c r="I244" s="812">
        <v>0.2</v>
      </c>
      <c r="J244" s="812">
        <v>19.22</v>
      </c>
      <c r="K244" s="812">
        <v>19.42</v>
      </c>
      <c r="L244" s="812">
        <v>5</v>
      </c>
    </row>
    <row r="245" spans="1:12" ht="17.25" customHeight="1">
      <c r="A245" s="805">
        <v>8</v>
      </c>
      <c r="B245" s="806" t="s">
        <v>93</v>
      </c>
      <c r="C245" s="805">
        <v>4</v>
      </c>
      <c r="D245" s="902" t="s">
        <v>292</v>
      </c>
      <c r="E245" s="807">
        <v>17</v>
      </c>
      <c r="F245" s="902" t="s">
        <v>292</v>
      </c>
      <c r="G245" s="807">
        <v>4</v>
      </c>
      <c r="H245" s="902" t="s">
        <v>292</v>
      </c>
      <c r="I245" s="807">
        <v>107.5</v>
      </c>
      <c r="J245" s="807">
        <v>5488.56</v>
      </c>
      <c r="K245" s="807">
        <v>5596.06</v>
      </c>
      <c r="L245" s="807">
        <v>10</v>
      </c>
    </row>
    <row r="246" spans="1:12" ht="16.5" customHeight="1">
      <c r="A246" s="805">
        <v>9</v>
      </c>
      <c r="B246" s="806" t="s">
        <v>94</v>
      </c>
      <c r="C246" s="805">
        <v>7</v>
      </c>
      <c r="D246" s="805">
        <v>2</v>
      </c>
      <c r="E246" s="807">
        <v>292</v>
      </c>
      <c r="F246" s="807">
        <v>3841</v>
      </c>
      <c r="G246" s="807">
        <v>221</v>
      </c>
      <c r="H246" s="807">
        <v>202.2</v>
      </c>
      <c r="I246" s="807">
        <v>1238.8</v>
      </c>
      <c r="J246" s="807">
        <v>0.7</v>
      </c>
      <c r="K246" s="807">
        <v>1441.7</v>
      </c>
      <c r="L246" s="807">
        <v>376</v>
      </c>
    </row>
    <row r="247" spans="1:12" ht="16.5" customHeight="1">
      <c r="A247" s="845">
        <v>10</v>
      </c>
      <c r="B247" s="862" t="s">
        <v>95</v>
      </c>
      <c r="C247" s="845">
        <v>1</v>
      </c>
      <c r="D247" s="902" t="s">
        <v>292</v>
      </c>
      <c r="E247" s="832">
        <v>2</v>
      </c>
      <c r="F247" s="832" t="s">
        <v>292</v>
      </c>
      <c r="G247" s="832" t="s">
        <v>292</v>
      </c>
      <c r="H247" s="832" t="s">
        <v>292</v>
      </c>
      <c r="I247" s="832" t="s">
        <v>292</v>
      </c>
      <c r="J247" s="832">
        <v>0.9</v>
      </c>
      <c r="K247" s="832">
        <v>0.9</v>
      </c>
      <c r="L247" s="832">
        <v>2</v>
      </c>
    </row>
    <row r="248" spans="1:12" ht="16.5" customHeight="1">
      <c r="A248" s="845">
        <v>11</v>
      </c>
      <c r="B248" s="862" t="s">
        <v>109</v>
      </c>
      <c r="C248" s="845">
        <v>1</v>
      </c>
      <c r="D248" s="902" t="s">
        <v>292</v>
      </c>
      <c r="E248" s="807">
        <v>2</v>
      </c>
      <c r="F248" s="807" t="s">
        <v>292</v>
      </c>
      <c r="G248" s="807" t="s">
        <v>292</v>
      </c>
      <c r="H248" s="807" t="s">
        <v>292</v>
      </c>
      <c r="I248" s="807" t="s">
        <v>292</v>
      </c>
      <c r="J248" s="884">
        <v>2</v>
      </c>
      <c r="K248" s="884">
        <v>2</v>
      </c>
      <c r="L248" s="807">
        <v>2</v>
      </c>
    </row>
    <row r="249" spans="1:12" ht="16.5" customHeight="1">
      <c r="A249" s="805">
        <v>12</v>
      </c>
      <c r="B249" s="806" t="s">
        <v>110</v>
      </c>
      <c r="C249" s="805">
        <v>7</v>
      </c>
      <c r="D249" s="805">
        <v>2</v>
      </c>
      <c r="E249" s="807">
        <v>403</v>
      </c>
      <c r="F249" s="807">
        <v>343</v>
      </c>
      <c r="G249" s="807">
        <v>232</v>
      </c>
      <c r="H249" s="807">
        <v>15.01</v>
      </c>
      <c r="I249" s="807">
        <v>61.08</v>
      </c>
      <c r="J249" s="807">
        <v>20.26</v>
      </c>
      <c r="K249" s="807">
        <v>96.35</v>
      </c>
      <c r="L249" s="807">
        <v>1</v>
      </c>
    </row>
    <row r="250" spans="1:12" ht="16.5" customHeight="1">
      <c r="A250" s="895">
        <v>13</v>
      </c>
      <c r="B250" s="896" t="s">
        <v>97</v>
      </c>
      <c r="C250" s="895">
        <v>5</v>
      </c>
      <c r="D250" s="895">
        <v>2</v>
      </c>
      <c r="E250" s="807">
        <v>424</v>
      </c>
      <c r="F250" s="807">
        <v>3625</v>
      </c>
      <c r="G250" s="807">
        <v>744</v>
      </c>
      <c r="H250" s="807">
        <v>325.384</v>
      </c>
      <c r="I250" s="807">
        <v>3488.07</v>
      </c>
      <c r="J250" s="807">
        <v>1421.066</v>
      </c>
      <c r="K250" s="807">
        <v>5234.52</v>
      </c>
      <c r="L250" s="807">
        <v>290</v>
      </c>
    </row>
    <row r="251" spans="1:12" ht="16.5" customHeight="1">
      <c r="A251" s="107">
        <v>14</v>
      </c>
      <c r="B251" s="842" t="s">
        <v>100</v>
      </c>
      <c r="C251" s="107">
        <v>3</v>
      </c>
      <c r="D251" s="902" t="s">
        <v>292</v>
      </c>
      <c r="E251" s="812">
        <v>3</v>
      </c>
      <c r="F251" s="902" t="s">
        <v>292</v>
      </c>
      <c r="G251" s="812">
        <v>3</v>
      </c>
      <c r="H251" s="812">
        <v>0.2</v>
      </c>
      <c r="I251" s="812">
        <v>111.3</v>
      </c>
      <c r="J251" s="812" t="s">
        <v>292</v>
      </c>
      <c r="K251" s="812">
        <v>111.5</v>
      </c>
      <c r="L251" s="812">
        <v>3</v>
      </c>
    </row>
    <row r="252" spans="1:12" ht="16.5" customHeight="1">
      <c r="A252" s="58"/>
      <c r="B252" s="171" t="s">
        <v>102</v>
      </c>
      <c r="C252" s="157">
        <f aca="true" t="shared" si="13" ref="C252:L252">SUM(C238:C251)</f>
        <v>48</v>
      </c>
      <c r="D252" s="157">
        <f t="shared" si="13"/>
        <v>12</v>
      </c>
      <c r="E252" s="157">
        <f t="shared" si="13"/>
        <v>1849</v>
      </c>
      <c r="F252" s="157">
        <f t="shared" si="13"/>
        <v>25401</v>
      </c>
      <c r="G252" s="157">
        <f t="shared" si="13"/>
        <v>1939</v>
      </c>
      <c r="H252" s="158">
        <f t="shared" si="13"/>
        <v>1453.1670000000001</v>
      </c>
      <c r="I252" s="158">
        <f t="shared" si="13"/>
        <v>12982.445999999998</v>
      </c>
      <c r="J252" s="158">
        <f t="shared" si="13"/>
        <v>8514.215</v>
      </c>
      <c r="K252" s="158">
        <f t="shared" si="13"/>
        <v>22949.828</v>
      </c>
      <c r="L252" s="157">
        <f t="shared" si="13"/>
        <v>779</v>
      </c>
    </row>
    <row r="253" spans="1:12" ht="12" customHeight="1">
      <c r="A253" s="33"/>
      <c r="B253" s="307"/>
      <c r="C253" s="307"/>
      <c r="D253" s="307"/>
      <c r="E253" s="307"/>
      <c r="F253" s="307"/>
      <c r="G253" s="307"/>
      <c r="H253" s="307"/>
      <c r="I253" s="307"/>
      <c r="J253" s="307"/>
      <c r="K253" s="307"/>
      <c r="L253" s="29"/>
    </row>
    <row r="254" spans="1:12" s="74" customFormat="1" ht="19.5" customHeight="1">
      <c r="A254" s="1151" t="s">
        <v>178</v>
      </c>
      <c r="B254" s="1152"/>
      <c r="C254" s="1152"/>
      <c r="D254" s="1152"/>
      <c r="E254" s="1152"/>
      <c r="F254" s="1152"/>
      <c r="G254" s="1152"/>
      <c r="H254" s="1152"/>
      <c r="I254" s="1152"/>
      <c r="J254" s="1152"/>
      <c r="K254" s="941"/>
      <c r="L254" s="73"/>
    </row>
    <row r="255" spans="1:12" ht="12" customHeight="1">
      <c r="A255" s="75"/>
      <c r="B255" s="76"/>
      <c r="C255" s="76"/>
      <c r="D255" s="76"/>
      <c r="E255" s="102"/>
      <c r="F255" s="102"/>
      <c r="G255" s="102"/>
      <c r="H255" s="102"/>
      <c r="I255" s="102"/>
      <c r="J255" s="102"/>
      <c r="K255" s="307"/>
      <c r="L255" s="29"/>
    </row>
    <row r="256" spans="1:12" ht="16.5" customHeight="1">
      <c r="A256" s="805">
        <v>1</v>
      </c>
      <c r="B256" s="806" t="s">
        <v>105</v>
      </c>
      <c r="C256" s="807">
        <v>1</v>
      </c>
      <c r="D256" s="805">
        <v>1</v>
      </c>
      <c r="E256" s="807" t="s">
        <v>292</v>
      </c>
      <c r="F256" s="807" t="s">
        <v>292</v>
      </c>
      <c r="G256" s="807">
        <v>1</v>
      </c>
      <c r="H256" s="807" t="s">
        <v>292</v>
      </c>
      <c r="I256" s="807">
        <v>1.2</v>
      </c>
      <c r="J256" s="832" t="s">
        <v>292</v>
      </c>
      <c r="K256" s="832">
        <v>1.2</v>
      </c>
      <c r="L256" s="832">
        <v>1</v>
      </c>
    </row>
    <row r="257" spans="1:12" ht="16.5" customHeight="1">
      <c r="A257" s="805">
        <v>2</v>
      </c>
      <c r="B257" s="806" t="s">
        <v>92</v>
      </c>
      <c r="C257" s="807">
        <v>2</v>
      </c>
      <c r="D257" s="904">
        <v>2</v>
      </c>
      <c r="E257" s="812">
        <v>2</v>
      </c>
      <c r="F257" s="812" t="s">
        <v>292</v>
      </c>
      <c r="G257" s="812" t="s">
        <v>292</v>
      </c>
      <c r="H257" s="812" t="s">
        <v>292</v>
      </c>
      <c r="I257" s="812" t="s">
        <v>292</v>
      </c>
      <c r="J257" s="812">
        <v>2.56</v>
      </c>
      <c r="K257" s="812">
        <v>2.56</v>
      </c>
      <c r="L257" s="812">
        <v>2</v>
      </c>
    </row>
    <row r="258" spans="1:12" ht="16.5" customHeight="1">
      <c r="A258" s="50"/>
      <c r="B258" s="216" t="s">
        <v>102</v>
      </c>
      <c r="C258" s="609">
        <v>3</v>
      </c>
      <c r="D258" s="263">
        <f aca="true" t="shared" si="14" ref="D258:K258">SUM(D256:D257)</f>
        <v>3</v>
      </c>
      <c r="E258" s="265">
        <f t="shared" si="14"/>
        <v>2</v>
      </c>
      <c r="F258" s="609" t="s">
        <v>292</v>
      </c>
      <c r="G258" s="265">
        <f t="shared" si="14"/>
        <v>1</v>
      </c>
      <c r="H258" s="609" t="s">
        <v>292</v>
      </c>
      <c r="I258" s="329">
        <f t="shared" si="14"/>
        <v>1.2</v>
      </c>
      <c r="J258" s="329">
        <f t="shared" si="14"/>
        <v>2.56</v>
      </c>
      <c r="K258" s="330">
        <f t="shared" si="14"/>
        <v>3.76</v>
      </c>
      <c r="L258" s="265">
        <f>SUM(L256:L257)</f>
        <v>3</v>
      </c>
    </row>
    <row r="259" spans="1:12" ht="16.5" customHeight="1">
      <c r="A259" s="52"/>
      <c r="B259" s="52"/>
      <c r="C259" s="59"/>
      <c r="D259" s="59"/>
      <c r="E259" s="59"/>
      <c r="F259" s="59"/>
      <c r="G259" s="59"/>
      <c r="H259" s="69"/>
      <c r="I259" s="69"/>
      <c r="J259" s="69"/>
      <c r="K259" s="70"/>
      <c r="L259" s="303"/>
    </row>
    <row r="260" spans="1:12" ht="16.5" customHeight="1">
      <c r="A260" s="35" t="s">
        <v>4</v>
      </c>
      <c r="B260" s="35" t="s">
        <v>73</v>
      </c>
      <c r="C260" s="35" t="s">
        <v>74</v>
      </c>
      <c r="D260" s="35" t="s">
        <v>75</v>
      </c>
      <c r="E260" s="35" t="s">
        <v>76</v>
      </c>
      <c r="F260" s="35" t="s">
        <v>77</v>
      </c>
      <c r="G260" s="35" t="s">
        <v>78</v>
      </c>
      <c r="H260" s="35" t="s">
        <v>79</v>
      </c>
      <c r="I260" s="48" t="s">
        <v>80</v>
      </c>
      <c r="J260" s="48" t="s">
        <v>81</v>
      </c>
      <c r="K260" s="35" t="s">
        <v>82</v>
      </c>
      <c r="L260" s="28" t="s">
        <v>81</v>
      </c>
    </row>
    <row r="261" spans="1:12" ht="12" customHeight="1">
      <c r="A261" s="27"/>
      <c r="B261" s="77"/>
      <c r="C261" s="77"/>
      <c r="D261" s="77"/>
      <c r="E261" s="77"/>
      <c r="F261" s="77"/>
      <c r="G261" s="77"/>
      <c r="H261" s="77"/>
      <c r="I261" s="77"/>
      <c r="J261" s="77"/>
      <c r="K261" s="31"/>
      <c r="L261" s="32"/>
    </row>
    <row r="262" spans="1:12" s="74" customFormat="1" ht="19.5" customHeight="1">
      <c r="A262" s="1151" t="s">
        <v>179</v>
      </c>
      <c r="B262" s="1152"/>
      <c r="C262" s="1152"/>
      <c r="D262" s="1152"/>
      <c r="E262" s="1152"/>
      <c r="F262" s="1152"/>
      <c r="G262" s="1152"/>
      <c r="H262" s="1152"/>
      <c r="I262" s="1152"/>
      <c r="J262" s="1152"/>
      <c r="K262" s="941"/>
      <c r="L262" s="73"/>
    </row>
    <row r="263" spans="1:12" ht="12" customHeight="1">
      <c r="A263" s="46"/>
      <c r="B263" s="47"/>
      <c r="C263" s="47"/>
      <c r="D263" s="47"/>
      <c r="E263" s="47"/>
      <c r="F263" s="47"/>
      <c r="G263" s="47"/>
      <c r="H263" s="47"/>
      <c r="I263" s="47"/>
      <c r="J263" s="47"/>
      <c r="K263" s="307"/>
      <c r="L263" s="29"/>
    </row>
    <row r="264" spans="1:12" ht="15.75" customHeight="1">
      <c r="A264" s="866">
        <v>1</v>
      </c>
      <c r="B264" s="867" t="s">
        <v>87</v>
      </c>
      <c r="C264" s="807">
        <v>1</v>
      </c>
      <c r="D264" s="147">
        <v>1</v>
      </c>
      <c r="E264" s="832">
        <v>1</v>
      </c>
      <c r="F264" s="807" t="s">
        <v>292</v>
      </c>
      <c r="G264" s="807" t="s">
        <v>292</v>
      </c>
      <c r="H264" s="807" t="s">
        <v>292</v>
      </c>
      <c r="I264" s="807" t="s">
        <v>292</v>
      </c>
      <c r="J264" s="832">
        <v>0.63</v>
      </c>
      <c r="K264" s="832">
        <v>0.63</v>
      </c>
      <c r="L264" s="832">
        <v>2</v>
      </c>
    </row>
    <row r="265" spans="1:12" ht="16.5" customHeight="1">
      <c r="A265" s="147">
        <v>2</v>
      </c>
      <c r="B265" s="874" t="s">
        <v>88</v>
      </c>
      <c r="C265" s="147">
        <v>2</v>
      </c>
      <c r="D265" s="807">
        <v>1</v>
      </c>
      <c r="E265" s="807">
        <v>1</v>
      </c>
      <c r="F265" s="807">
        <v>2</v>
      </c>
      <c r="G265" s="807" t="s">
        <v>292</v>
      </c>
      <c r="H265" s="807">
        <v>1</v>
      </c>
      <c r="I265" s="807" t="s">
        <v>292</v>
      </c>
      <c r="J265" s="807">
        <v>0.01</v>
      </c>
      <c r="K265" s="807">
        <v>1.01</v>
      </c>
      <c r="L265" s="807">
        <v>3</v>
      </c>
    </row>
    <row r="266" spans="1:12" ht="16.5" customHeight="1">
      <c r="A266" s="147">
        <v>3</v>
      </c>
      <c r="B266" s="874" t="s">
        <v>92</v>
      </c>
      <c r="C266" s="147">
        <v>4</v>
      </c>
      <c r="D266" s="147">
        <v>1</v>
      </c>
      <c r="E266" s="812">
        <v>5</v>
      </c>
      <c r="F266" s="812" t="s">
        <v>292</v>
      </c>
      <c r="G266" s="812" t="s">
        <v>292</v>
      </c>
      <c r="H266" s="812" t="s">
        <v>292</v>
      </c>
      <c r="I266" s="812" t="s">
        <v>292</v>
      </c>
      <c r="J266" s="812">
        <v>0.93</v>
      </c>
      <c r="K266" s="812">
        <v>0.93</v>
      </c>
      <c r="L266" s="812">
        <v>6</v>
      </c>
    </row>
    <row r="267" spans="1:12" ht="16.5" customHeight="1">
      <c r="A267" s="78"/>
      <c r="B267" s="231" t="s">
        <v>102</v>
      </c>
      <c r="C267" s="218">
        <f>SUM(C264:C266)</f>
        <v>7</v>
      </c>
      <c r="D267" s="221">
        <f>SUM(D264:D266)</f>
        <v>3</v>
      </c>
      <c r="E267" s="219">
        <f>SUM(E264:E266)</f>
        <v>7</v>
      </c>
      <c r="F267" s="219">
        <f>SUM(F264:F266)</f>
        <v>2</v>
      </c>
      <c r="G267" s="445" t="s">
        <v>292</v>
      </c>
      <c r="H267" s="225">
        <f>SUM(H264:H266)</f>
        <v>1</v>
      </c>
      <c r="I267" s="445" t="s">
        <v>292</v>
      </c>
      <c r="J267" s="225">
        <f>SUM(J264:J266)</f>
        <v>1.57</v>
      </c>
      <c r="K267" s="222">
        <f>SUM(K264:K266)</f>
        <v>2.5700000000000003</v>
      </c>
      <c r="L267" s="213">
        <f>SUM(L264:L266)</f>
        <v>11</v>
      </c>
    </row>
    <row r="268" spans="1:12" ht="12" customHeight="1">
      <c r="A268" s="27"/>
      <c r="B268" s="77"/>
      <c r="C268" s="77"/>
      <c r="D268" s="77"/>
      <c r="E268" s="77"/>
      <c r="F268" s="77"/>
      <c r="G268" s="77"/>
      <c r="H268" s="77"/>
      <c r="I268" s="77"/>
      <c r="J268" s="77"/>
      <c r="K268" s="31"/>
      <c r="L268" s="29"/>
    </row>
    <row r="269" spans="1:12" ht="19.5" customHeight="1">
      <c r="A269" s="1151" t="s">
        <v>182</v>
      </c>
      <c r="B269" s="1152"/>
      <c r="C269" s="1152"/>
      <c r="D269" s="1152"/>
      <c r="E269" s="1152"/>
      <c r="F269" s="1152"/>
      <c r="G269" s="1152"/>
      <c r="H269" s="1152"/>
      <c r="I269" s="1152"/>
      <c r="J269" s="1152"/>
      <c r="K269" s="941"/>
      <c r="L269" s="73"/>
    </row>
    <row r="270" spans="1:12" ht="12" customHeight="1">
      <c r="A270" s="46"/>
      <c r="B270" s="47"/>
      <c r="C270" s="47"/>
      <c r="D270" s="47"/>
      <c r="E270" s="47"/>
      <c r="F270" s="47"/>
      <c r="G270" s="47"/>
      <c r="H270" s="47"/>
      <c r="I270" s="47"/>
      <c r="J270" s="47"/>
      <c r="K270" s="307"/>
      <c r="L270" s="29"/>
    </row>
    <row r="271" spans="1:12" ht="16.5" customHeight="1">
      <c r="A271" s="147">
        <v>1</v>
      </c>
      <c r="B271" s="874" t="s">
        <v>94</v>
      </c>
      <c r="C271" s="147">
        <v>1</v>
      </c>
      <c r="D271" s="812" t="s">
        <v>292</v>
      </c>
      <c r="E271" s="812">
        <v>1</v>
      </c>
      <c r="F271" s="812" t="s">
        <v>292</v>
      </c>
      <c r="G271" s="812">
        <v>1</v>
      </c>
      <c r="H271" s="812" t="s">
        <v>292</v>
      </c>
      <c r="I271" s="880">
        <v>1</v>
      </c>
      <c r="J271" s="812" t="s">
        <v>292</v>
      </c>
      <c r="K271" s="880">
        <v>1</v>
      </c>
      <c r="L271" s="812">
        <v>1</v>
      </c>
    </row>
    <row r="272" spans="1:12" ht="16.5" customHeight="1">
      <c r="A272" s="80"/>
      <c r="B272" s="138" t="s">
        <v>102</v>
      </c>
      <c r="C272" s="799">
        <f aca="true" t="shared" si="15" ref="C272:L272">SUM(C269:C271)</f>
        <v>1</v>
      </c>
      <c r="D272" s="113" t="s">
        <v>292</v>
      </c>
      <c r="E272" s="213">
        <f t="shared" si="15"/>
        <v>1</v>
      </c>
      <c r="F272" s="113" t="s">
        <v>292</v>
      </c>
      <c r="G272" s="213">
        <f t="shared" si="15"/>
        <v>1</v>
      </c>
      <c r="H272" s="113" t="s">
        <v>292</v>
      </c>
      <c r="I272" s="326">
        <f t="shared" si="15"/>
        <v>1</v>
      </c>
      <c r="J272" s="232" t="s">
        <v>292</v>
      </c>
      <c r="K272" s="232">
        <v>1</v>
      </c>
      <c r="L272" s="101">
        <f t="shared" si="15"/>
        <v>1</v>
      </c>
    </row>
    <row r="273" spans="1:12" ht="12" customHeight="1">
      <c r="A273" s="46"/>
      <c r="B273" s="47"/>
      <c r="C273" s="47"/>
      <c r="D273" s="47"/>
      <c r="E273" s="47"/>
      <c r="F273" s="47"/>
      <c r="G273" s="47"/>
      <c r="H273" s="47"/>
      <c r="I273" s="47"/>
      <c r="J273" s="47"/>
      <c r="K273" s="307"/>
      <c r="L273" s="29"/>
    </row>
    <row r="274" spans="1:12" ht="12" customHeight="1">
      <c r="A274" s="1166" t="s">
        <v>1177</v>
      </c>
      <c r="B274" s="1167"/>
      <c r="C274" s="1167"/>
      <c r="D274" s="1167"/>
      <c r="E274" s="1167"/>
      <c r="F274" s="1167"/>
      <c r="G274" s="1167"/>
      <c r="H274" s="1167"/>
      <c r="I274" s="1167"/>
      <c r="J274" s="1167"/>
      <c r="K274" s="1167"/>
      <c r="L274" s="1168"/>
    </row>
    <row r="275" spans="1:12" ht="12" customHeight="1">
      <c r="A275" s="1169"/>
      <c r="B275" s="1170"/>
      <c r="C275" s="1170"/>
      <c r="D275" s="1170"/>
      <c r="E275" s="1170"/>
      <c r="F275" s="1170"/>
      <c r="G275" s="1170"/>
      <c r="H275" s="1170"/>
      <c r="I275" s="1170"/>
      <c r="J275" s="1170"/>
      <c r="K275" s="1170"/>
      <c r="L275" s="1171"/>
    </row>
    <row r="276" spans="1:12" ht="20.25" customHeight="1">
      <c r="A276" s="111">
        <v>1</v>
      </c>
      <c r="B276" s="111" t="s">
        <v>1180</v>
      </c>
      <c r="C276" s="454">
        <v>1</v>
      </c>
      <c r="D276" s="812" t="s">
        <v>292</v>
      </c>
      <c r="E276" s="302">
        <v>1</v>
      </c>
      <c r="F276" s="905" t="s">
        <v>292</v>
      </c>
      <c r="G276" s="905" t="s">
        <v>292</v>
      </c>
      <c r="H276" s="905" t="s">
        <v>292</v>
      </c>
      <c r="I276" s="905" t="s">
        <v>292</v>
      </c>
      <c r="J276" s="906">
        <v>626</v>
      </c>
      <c r="K276" s="906">
        <f>SUM(H276:J276)</f>
        <v>626</v>
      </c>
      <c r="L276" s="302">
        <v>1</v>
      </c>
    </row>
    <row r="277" spans="1:12" ht="18.75" customHeight="1">
      <c r="A277" s="1172" t="s">
        <v>102</v>
      </c>
      <c r="B277" s="1173"/>
      <c r="C277" s="263">
        <v>1</v>
      </c>
      <c r="D277" s="609" t="s">
        <v>292</v>
      </c>
      <c r="E277" s="609">
        <v>1</v>
      </c>
      <c r="F277" s="907" t="s">
        <v>292</v>
      </c>
      <c r="G277" s="907" t="s">
        <v>292</v>
      </c>
      <c r="H277" s="907" t="s">
        <v>292</v>
      </c>
      <c r="I277" s="907" t="s">
        <v>292</v>
      </c>
      <c r="J277" s="908">
        <v>626</v>
      </c>
      <c r="K277" s="908">
        <f>SUM(H277:J277)</f>
        <v>626</v>
      </c>
      <c r="L277" s="609">
        <v>1</v>
      </c>
    </row>
    <row r="278" spans="1:12" s="74" customFormat="1" ht="24" customHeight="1">
      <c r="A278" s="1148" t="s">
        <v>180</v>
      </c>
      <c r="B278" s="1149"/>
      <c r="C278" s="1149"/>
      <c r="D278" s="1149"/>
      <c r="E278" s="1149"/>
      <c r="F278" s="1149"/>
      <c r="G278" s="1149"/>
      <c r="H278" s="1149"/>
      <c r="I278" s="1149"/>
      <c r="J278" s="1149"/>
      <c r="K278" s="1150"/>
      <c r="L278" s="73"/>
    </row>
    <row r="279" spans="1:12" ht="12" customHeight="1">
      <c r="A279" s="75"/>
      <c r="B279" s="76"/>
      <c r="C279" s="76"/>
      <c r="D279" s="76"/>
      <c r="E279" s="102"/>
      <c r="F279" s="102"/>
      <c r="G279" s="102"/>
      <c r="H279" s="102"/>
      <c r="I279" s="102"/>
      <c r="J279" s="102"/>
      <c r="K279" s="307"/>
      <c r="L279" s="29"/>
    </row>
    <row r="280" spans="1:12" ht="16.5" customHeight="1">
      <c r="A280" s="805">
        <v>1</v>
      </c>
      <c r="B280" s="806" t="s">
        <v>105</v>
      </c>
      <c r="C280" s="807">
        <v>1</v>
      </c>
      <c r="D280" s="107">
        <v>1</v>
      </c>
      <c r="E280" s="832">
        <v>1</v>
      </c>
      <c r="F280" s="807" t="s">
        <v>292</v>
      </c>
      <c r="G280" s="807">
        <v>1</v>
      </c>
      <c r="H280" s="807" t="s">
        <v>292</v>
      </c>
      <c r="I280" s="807">
        <v>4.2</v>
      </c>
      <c r="J280" s="832" t="s">
        <v>292</v>
      </c>
      <c r="K280" s="832">
        <v>4.2</v>
      </c>
      <c r="L280" s="832">
        <v>1</v>
      </c>
    </row>
    <row r="281" spans="1:12" ht="16.5" customHeight="1">
      <c r="A281" s="805">
        <v>2</v>
      </c>
      <c r="B281" s="806" t="s">
        <v>88</v>
      </c>
      <c r="C281" s="107">
        <v>2</v>
      </c>
      <c r="D281" s="807" t="s">
        <v>292</v>
      </c>
      <c r="E281" s="807">
        <v>1</v>
      </c>
      <c r="F281" s="807" t="s">
        <v>292</v>
      </c>
      <c r="G281" s="807">
        <v>4</v>
      </c>
      <c r="H281" s="807" t="s">
        <v>292</v>
      </c>
      <c r="I281" s="807">
        <v>29.427</v>
      </c>
      <c r="J281" s="807">
        <v>17.48</v>
      </c>
      <c r="K281" s="807">
        <v>46.9067</v>
      </c>
      <c r="L281" s="807">
        <v>16</v>
      </c>
    </row>
    <row r="282" spans="1:12" ht="16.5" customHeight="1">
      <c r="A282" s="805">
        <v>3</v>
      </c>
      <c r="B282" s="806" t="s">
        <v>93</v>
      </c>
      <c r="C282" s="807">
        <v>1</v>
      </c>
      <c r="D282" s="107">
        <v>1</v>
      </c>
      <c r="E282" s="807">
        <v>1</v>
      </c>
      <c r="F282" s="807" t="s">
        <v>292</v>
      </c>
      <c r="G282" s="807" t="s">
        <v>292</v>
      </c>
      <c r="H282" s="807" t="s">
        <v>292</v>
      </c>
      <c r="I282" s="807" t="s">
        <v>292</v>
      </c>
      <c r="J282" s="807">
        <v>0.02</v>
      </c>
      <c r="K282" s="807">
        <v>0.02</v>
      </c>
      <c r="L282" s="807">
        <v>1</v>
      </c>
    </row>
    <row r="283" spans="1:12" ht="16.5" customHeight="1">
      <c r="A283" s="805">
        <v>4</v>
      </c>
      <c r="B283" s="806" t="s">
        <v>94</v>
      </c>
      <c r="C283" s="107">
        <v>1</v>
      </c>
      <c r="D283" s="807" t="s">
        <v>292</v>
      </c>
      <c r="E283" s="812" t="s">
        <v>292</v>
      </c>
      <c r="F283" s="812" t="s">
        <v>292</v>
      </c>
      <c r="G283" s="812">
        <v>2</v>
      </c>
      <c r="H283" s="812" t="s">
        <v>292</v>
      </c>
      <c r="I283" s="812">
        <v>25.5</v>
      </c>
      <c r="J283" s="812" t="s">
        <v>292</v>
      </c>
      <c r="K283" s="812">
        <v>25.5</v>
      </c>
      <c r="L283" s="812">
        <v>1</v>
      </c>
    </row>
    <row r="284" spans="1:12" ht="16.5" customHeight="1">
      <c r="A284" s="805">
        <v>5</v>
      </c>
      <c r="B284" s="806" t="s">
        <v>97</v>
      </c>
      <c r="C284" s="107">
        <v>3</v>
      </c>
      <c r="D284" s="541">
        <v>2</v>
      </c>
      <c r="E284" s="812">
        <v>96</v>
      </c>
      <c r="F284" s="812">
        <v>6</v>
      </c>
      <c r="G284" s="812">
        <v>262</v>
      </c>
      <c r="H284" s="812">
        <v>2.1</v>
      </c>
      <c r="I284" s="812">
        <v>19616.6</v>
      </c>
      <c r="J284" s="812">
        <v>433.5</v>
      </c>
      <c r="K284" s="812">
        <v>20052.2</v>
      </c>
      <c r="L284" s="812">
        <v>52</v>
      </c>
    </row>
    <row r="285" spans="1:12" ht="16.5" customHeight="1">
      <c r="A285" s="62"/>
      <c r="B285" s="226" t="s">
        <v>102</v>
      </c>
      <c r="C285" s="218">
        <f aca="true" t="shared" si="16" ref="C285:L285">SUM(C280:C284)</f>
        <v>8</v>
      </c>
      <c r="D285" s="221">
        <f t="shared" si="16"/>
        <v>4</v>
      </c>
      <c r="E285" s="219">
        <f t="shared" si="16"/>
        <v>99</v>
      </c>
      <c r="F285" s="219">
        <f t="shared" si="16"/>
        <v>6</v>
      </c>
      <c r="G285" s="219">
        <f t="shared" si="16"/>
        <v>269</v>
      </c>
      <c r="H285" s="331">
        <f t="shared" si="16"/>
        <v>2.1</v>
      </c>
      <c r="I285" s="225">
        <f t="shared" si="16"/>
        <v>19675.727</v>
      </c>
      <c r="J285" s="331">
        <f t="shared" si="16"/>
        <v>451</v>
      </c>
      <c r="K285" s="222">
        <f t="shared" si="16"/>
        <v>20128.8267</v>
      </c>
      <c r="L285" s="213">
        <f t="shared" si="16"/>
        <v>71</v>
      </c>
    </row>
    <row r="286" spans="1:12" ht="12" customHeight="1">
      <c r="A286" s="30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29"/>
    </row>
    <row r="287" spans="1:12" s="74" customFormat="1" ht="19.5" customHeight="1">
      <c r="A287" s="1151" t="s">
        <v>181</v>
      </c>
      <c r="B287" s="1152"/>
      <c r="C287" s="1152"/>
      <c r="D287" s="1152"/>
      <c r="E287" s="1152"/>
      <c r="F287" s="1152"/>
      <c r="G287" s="1152"/>
      <c r="H287" s="1152"/>
      <c r="I287" s="1152"/>
      <c r="J287" s="1152"/>
      <c r="K287" s="941"/>
      <c r="L287" s="73"/>
    </row>
    <row r="288" spans="1:12" ht="12" customHeight="1">
      <c r="A288" s="272"/>
      <c r="B288" s="102"/>
      <c r="C288" s="102"/>
      <c r="D288" s="102"/>
      <c r="E288" s="102"/>
      <c r="F288" s="102"/>
      <c r="G288" s="102"/>
      <c r="H288" s="102"/>
      <c r="I288" s="102"/>
      <c r="J288" s="102"/>
      <c r="K288" s="307"/>
      <c r="L288" s="29"/>
    </row>
    <row r="289" spans="1:15" s="809" customFormat="1" ht="17.25" customHeight="1">
      <c r="A289" s="805">
        <v>1</v>
      </c>
      <c r="B289" s="806" t="s">
        <v>88</v>
      </c>
      <c r="C289" s="805">
        <v>1</v>
      </c>
      <c r="D289" s="819" t="s">
        <v>292</v>
      </c>
      <c r="E289" s="819" t="s">
        <v>292</v>
      </c>
      <c r="F289" s="819">
        <v>1</v>
      </c>
      <c r="G289" s="819" t="s">
        <v>292</v>
      </c>
      <c r="H289" s="819">
        <v>2.0619</v>
      </c>
      <c r="I289" s="819" t="s">
        <v>292</v>
      </c>
      <c r="J289" s="819" t="s">
        <v>292</v>
      </c>
      <c r="K289" s="819">
        <v>2.0619</v>
      </c>
      <c r="L289" s="819">
        <v>1</v>
      </c>
      <c r="M289" s="1164"/>
      <c r="N289" s="1165"/>
      <c r="O289" s="1165"/>
    </row>
    <row r="290" spans="1:12" ht="16.5" customHeight="1">
      <c r="A290" s="845">
        <v>2</v>
      </c>
      <c r="B290" s="862" t="s">
        <v>94</v>
      </c>
      <c r="C290" s="397">
        <v>3</v>
      </c>
      <c r="D290" s="812" t="s">
        <v>292</v>
      </c>
      <c r="E290" s="812">
        <v>5</v>
      </c>
      <c r="F290" s="812" t="s">
        <v>292</v>
      </c>
      <c r="G290" s="812">
        <v>8</v>
      </c>
      <c r="H290" s="812" t="s">
        <v>292</v>
      </c>
      <c r="I290" s="812">
        <v>841.4</v>
      </c>
      <c r="J290" s="812" t="s">
        <v>292</v>
      </c>
      <c r="K290" s="812">
        <v>841.4</v>
      </c>
      <c r="L290" s="812">
        <v>8</v>
      </c>
    </row>
    <row r="291" spans="1:12" ht="18.75" customHeight="1">
      <c r="A291" s="50"/>
      <c r="B291" s="216" t="s">
        <v>102</v>
      </c>
      <c r="C291" s="799">
        <v>4</v>
      </c>
      <c r="D291" s="113" t="s">
        <v>292</v>
      </c>
      <c r="E291" s="213">
        <f>SUM(E290:E290)</f>
        <v>5</v>
      </c>
      <c r="F291" s="113">
        <v>1</v>
      </c>
      <c r="G291" s="213">
        <f>SUM(G290:G290)</f>
        <v>8</v>
      </c>
      <c r="H291" s="609">
        <v>2.0619</v>
      </c>
      <c r="I291" s="326">
        <f>SUM(I290:I290)</f>
        <v>841.4</v>
      </c>
      <c r="J291" s="113" t="s">
        <v>292</v>
      </c>
      <c r="K291" s="223">
        <v>843.4619</v>
      </c>
      <c r="L291" s="213">
        <v>9</v>
      </c>
    </row>
    <row r="292" spans="1:10" ht="16.5" customHeight="1">
      <c r="A292" s="307"/>
      <c r="B292" s="307"/>
      <c r="C292" s="307"/>
      <c r="D292" s="307"/>
      <c r="E292" s="307"/>
      <c r="F292" s="307"/>
      <c r="G292" s="307"/>
      <c r="H292" s="307"/>
      <c r="I292" s="307"/>
      <c r="J292" s="307"/>
    </row>
    <row r="293" spans="1:10" ht="16.5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</row>
    <row r="294" spans="1:10" ht="16.5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</row>
    <row r="295" spans="1:10" ht="16.5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</row>
    <row r="296" spans="1:10" ht="16.5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</row>
    <row r="297" spans="1:10" ht="16.5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</row>
    <row r="298" spans="1:10" ht="16.5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</row>
    <row r="299" spans="1:10" ht="16.5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</row>
    <row r="300" spans="1:10" ht="16.5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</row>
    <row r="301" spans="1:10" ht="16.5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</row>
    <row r="302" spans="1:10" ht="16.5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</row>
    <row r="303" spans="1:10" ht="16.5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</row>
    <row r="304" spans="1:10" ht="16.5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</row>
    <row r="305" spans="1:10" ht="16.5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</row>
    <row r="306" spans="1:10" ht="16.5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</row>
    <row r="307" spans="1:10" ht="16.5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</row>
    <row r="308" spans="1:10" ht="16.5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</row>
    <row r="309" spans="1:10" ht="16.5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</row>
    <row r="310" spans="1:10" ht="16.5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</row>
    <row r="311" spans="1:10" ht="16.5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</row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</sheetData>
  <sheetProtection/>
  <mergeCells count="55">
    <mergeCell ref="M289:O289"/>
    <mergeCell ref="A274:L275"/>
    <mergeCell ref="A277:B277"/>
    <mergeCell ref="B109:K109"/>
    <mergeCell ref="B111:K111"/>
    <mergeCell ref="A269:K269"/>
    <mergeCell ref="A262:K262"/>
    <mergeCell ref="B118:K118"/>
    <mergeCell ref="A127:K127"/>
    <mergeCell ref="A287:K287"/>
    <mergeCell ref="B231:K231"/>
    <mergeCell ref="B190:K190"/>
    <mergeCell ref="A141:J141"/>
    <mergeCell ref="B132:K132"/>
    <mergeCell ref="B147:K147"/>
    <mergeCell ref="A165:B165"/>
    <mergeCell ref="B188:K188"/>
    <mergeCell ref="B219:K219"/>
    <mergeCell ref="I5:I8"/>
    <mergeCell ref="J5:J8"/>
    <mergeCell ref="A278:K278"/>
    <mergeCell ref="B236:K236"/>
    <mergeCell ref="A254:K254"/>
    <mergeCell ref="B2:K2"/>
    <mergeCell ref="A68:K68"/>
    <mergeCell ref="B37:K37"/>
    <mergeCell ref="H4:K4"/>
    <mergeCell ref="A10:K10"/>
    <mergeCell ref="L4:L8"/>
    <mergeCell ref="B12:K12"/>
    <mergeCell ref="A48:K48"/>
    <mergeCell ref="A103:L103"/>
    <mergeCell ref="A169:L169"/>
    <mergeCell ref="A161:L161"/>
    <mergeCell ref="B153:K153"/>
    <mergeCell ref="C4:G4"/>
    <mergeCell ref="G5:G8"/>
    <mergeCell ref="H5:H8"/>
    <mergeCell ref="A4:A8"/>
    <mergeCell ref="D5:D8"/>
    <mergeCell ref="E5:E8"/>
    <mergeCell ref="F5:F8"/>
    <mergeCell ref="M90:O90"/>
    <mergeCell ref="M86:O86"/>
    <mergeCell ref="A75:K75"/>
    <mergeCell ref="K5:K8"/>
    <mergeCell ref="B4:B8"/>
    <mergeCell ref="C5:C8"/>
    <mergeCell ref="A94:K94"/>
    <mergeCell ref="M120:O120"/>
    <mergeCell ref="M52:O52"/>
    <mergeCell ref="M149:O149"/>
    <mergeCell ref="M85:O85"/>
    <mergeCell ref="A80:K80"/>
    <mergeCell ref="M114:O114"/>
  </mergeCells>
  <printOptions/>
  <pageMargins left="0.7874015748031497" right="0.7874015748031497" top="0.5905511811023622" bottom="0.1968503937007874" header="0.5118110236220472" footer="0.15748031496062992"/>
  <pageSetup firstPageNumber="10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Іryna</cp:lastModifiedBy>
  <cp:lastPrinted>2023-03-24T08:44:36Z</cp:lastPrinted>
  <dcterms:created xsi:type="dcterms:W3CDTF">2003-10-24T07:26:50Z</dcterms:created>
  <dcterms:modified xsi:type="dcterms:W3CDTF">2023-03-24T11:43:55Z</dcterms:modified>
  <cp:category/>
  <cp:version/>
  <cp:contentType/>
  <cp:contentStatus/>
</cp:coreProperties>
</file>